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rattonaviation.sharepoint.com/sites/StrattonExecutiveManagement/Shared Documents/General/Financial Reporting/Data Room/Load Files/"/>
    </mc:Choice>
  </mc:AlternateContent>
  <xr:revisionPtr revIDLastSave="1" documentId="8_{14DA2832-32DB-428D-A297-A3CAD8430B6E}" xr6:coauthVersionLast="47" xr6:coauthVersionMax="47" xr10:uidLastSave="{8A7CFC73-78E7-44BF-AF48-C0E7C39AD930}"/>
  <bookViews>
    <workbookView xWindow="-1545" yWindow="-21720" windowWidth="38640" windowHeight="21120" xr2:uid="{29F69D4A-AAB5-4F43-B1D9-1F5EFB8C1E27}"/>
  </bookViews>
  <sheets>
    <sheet name="Cover" sheetId="3" r:id="rId1"/>
    <sheet name="BS Data QB 241013" sheetId="5" r:id="rId2"/>
  </sheet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Cover!$A$1:$N$21</definedName>
    <definedName name="_xlnm.Print_Titles" localSheetId="1">'BS Data QB 241013'!$B:$F,'BS Data QB 241013'!$1:$1</definedName>
    <definedName name="QB_COLUMN_2920" localSheetId="1" hidden="1">'BS Data QB 241013'!$G$1</definedName>
    <definedName name="QB_COLUMN_2921" localSheetId="1" hidden="1">'BS Data QB 241013'!$H$1</definedName>
    <definedName name="QB_COLUMN_29210" localSheetId="1" hidden="1">'BS Data QB 241013'!$Q$1</definedName>
    <definedName name="QB_COLUMN_29211" localSheetId="1" hidden="1">'BS Data QB 241013'!$R$1</definedName>
    <definedName name="QB_COLUMN_29212" localSheetId="1" hidden="1">'BS Data QB 241013'!$S$1</definedName>
    <definedName name="QB_COLUMN_29213" localSheetId="1" hidden="1">'BS Data QB 241013'!$T$1</definedName>
    <definedName name="QB_COLUMN_29214" localSheetId="1" hidden="1">'BS Data QB 241013'!$U$1</definedName>
    <definedName name="QB_COLUMN_29215" localSheetId="1" hidden="1">'BS Data QB 241013'!$V$1</definedName>
    <definedName name="QB_COLUMN_29216" localSheetId="1" hidden="1">'BS Data QB 241013'!$W$1</definedName>
    <definedName name="QB_COLUMN_29217" localSheetId="1" hidden="1">'BS Data QB 241013'!$X$1</definedName>
    <definedName name="QB_COLUMN_29218" localSheetId="1" hidden="1">'BS Data QB 241013'!$Y$1</definedName>
    <definedName name="QB_COLUMN_29219" localSheetId="1" hidden="1">'BS Data QB 241013'!$Z$1</definedName>
    <definedName name="QB_COLUMN_2922" localSheetId="1" hidden="1">'BS Data QB 241013'!$I$1</definedName>
    <definedName name="QB_COLUMN_29220" localSheetId="1" hidden="1">'BS Data QB 241013'!$AA$1</definedName>
    <definedName name="QB_COLUMN_29221" localSheetId="1" hidden="1">'BS Data QB 241013'!$AB$1</definedName>
    <definedName name="QB_COLUMN_29222" localSheetId="1" hidden="1">'BS Data QB 241013'!$AC$1</definedName>
    <definedName name="QB_COLUMN_29223" localSheetId="1" hidden="1">'BS Data QB 241013'!$AD$1</definedName>
    <definedName name="QB_COLUMN_29224" localSheetId="1" hidden="1">'BS Data QB 241013'!$AE$1</definedName>
    <definedName name="QB_COLUMN_29225" localSheetId="1" hidden="1">'BS Data QB 241013'!$AF$1</definedName>
    <definedName name="QB_COLUMN_29226" localSheetId="1" hidden="1">'BS Data QB 241013'!$AG$1</definedName>
    <definedName name="QB_COLUMN_29227" localSheetId="1" hidden="1">'BS Data QB 241013'!$AH$1</definedName>
    <definedName name="QB_COLUMN_29228" localSheetId="1" hidden="1">'BS Data QB 241013'!$AI$1</definedName>
    <definedName name="QB_COLUMN_29229" localSheetId="1" hidden="1">'BS Data QB 241013'!$AJ$1</definedName>
    <definedName name="QB_COLUMN_2923" localSheetId="1" hidden="1">'BS Data QB 241013'!$J$1</definedName>
    <definedName name="QB_COLUMN_29230" localSheetId="1" hidden="1">'BS Data QB 241013'!$AK$1</definedName>
    <definedName name="QB_COLUMN_29231" localSheetId="1" hidden="1">'BS Data QB 241013'!$AL$1</definedName>
    <definedName name="QB_COLUMN_29232" localSheetId="1" hidden="1">'BS Data QB 241013'!$AM$1</definedName>
    <definedName name="QB_COLUMN_2924" localSheetId="1" hidden="1">'BS Data QB 241013'!$K$1</definedName>
    <definedName name="QB_COLUMN_2925" localSheetId="1" hidden="1">'BS Data QB 241013'!$L$1</definedName>
    <definedName name="QB_COLUMN_2926" localSheetId="1" hidden="1">'BS Data QB 241013'!$M$1</definedName>
    <definedName name="QB_COLUMN_2927" localSheetId="1" hidden="1">'BS Data QB 241013'!$N$1</definedName>
    <definedName name="QB_COLUMN_2928" localSheetId="1" hidden="1">'BS Data QB 241013'!$O$1</definedName>
    <definedName name="QB_COLUMN_2929" localSheetId="1" hidden="1">'BS Data QB 241013'!$P$1</definedName>
    <definedName name="QB_DATA_0" localSheetId="1" hidden="1">'BS Data QB 241013'!$5:$5,'BS Data QB 241013'!$6:$6,'BS Data QB 241013'!$7:$7,'BS Data QB 241013'!$8:$8,'BS Data QB 241013'!$9:$9,'BS Data QB 241013'!$10:$10,'BS Data QB 241013'!$13:$13,'BS Data QB 241013'!$16:$16,'BS Data QB 241013'!$17:$17,'BS Data QB 241013'!$21:$21,'BS Data QB 241013'!$22:$22,'BS Data QB 241013'!$23:$23,'BS Data QB 241013'!$24:$24,'BS Data QB 241013'!$25:$25,'BS Data QB 241013'!$26:$26,'BS Data QB 241013'!$27:$27</definedName>
    <definedName name="QB_DATA_1" localSheetId="1" hidden="1">'BS Data QB 241013'!$28:$28,'BS Data QB 241013'!$29:$29,'BS Data QB 241013'!$30:$30,'BS Data QB 241013'!$31:$31,'BS Data QB 241013'!$34:$34,'BS Data QB 241013'!$35:$35,'BS Data QB 241013'!$36:$36,'BS Data QB 241013'!$37:$37,'BS Data QB 241013'!$38:$38,'BS Data QB 241013'!$39:$39,'BS Data QB 241013'!$40:$40,'BS Data QB 241013'!$41:$41,'BS Data QB 241013'!$42:$42,'BS Data QB 241013'!$43:$43,'BS Data QB 241013'!$44:$44,'BS Data QB 241013'!$45:$45</definedName>
    <definedName name="QB_DATA_2" localSheetId="1" hidden="1">'BS Data QB 241013'!$46:$46,'BS Data QB 241013'!$47:$47,'BS Data QB 241013'!$54:$54,'BS Data QB 241013'!$57:$57,'BS Data QB 241013'!$58:$58,'BS Data QB 241013'!$59:$59,'BS Data QB 241013'!$60:$60,'BS Data QB 241013'!$61:$61,'BS Data QB 241013'!$62:$62,'BS Data QB 241013'!$63:$63,'BS Data QB 241013'!$64:$64,'BS Data QB 241013'!$65:$65,'BS Data QB 241013'!$66:$66,'BS Data QB 241013'!$71:$71,'BS Data QB 241013'!$72:$72,'BS Data QB 241013'!$74:$74</definedName>
    <definedName name="QB_DATA_3" localSheetId="1" hidden="1">'BS Data QB 241013'!$75:$75,'BS Data QB 241013'!$76:$76,'BS Data QB 241013'!$77:$77,'BS Data QB 241013'!$78:$78,'BS Data QB 241013'!$79:$79,'BS Data QB 241013'!$83:$83,'BS Data QB 241013'!$84:$84,'BS Data QB 241013'!$85:$85,'BS Data QB 241013'!$86:$86,'BS Data QB 241013'!$87:$87,'BS Data QB 241013'!$88:$88</definedName>
    <definedName name="QB_FORMULA_0" localSheetId="1" hidden="1">'BS Data QB 241013'!$G$11,'BS Data QB 241013'!$H$11,'BS Data QB 241013'!$I$11,'BS Data QB 241013'!$J$11,'BS Data QB 241013'!$K$11,'BS Data QB 241013'!$L$11,'BS Data QB 241013'!$M$11,'BS Data QB 241013'!$N$11,'BS Data QB 241013'!$O$11,'BS Data QB 241013'!$P$11,'BS Data QB 241013'!$Q$11,'BS Data QB 241013'!$R$11,'BS Data QB 241013'!$S$11,'BS Data QB 241013'!$T$11,'BS Data QB 241013'!$U$11,'BS Data QB 241013'!$V$11</definedName>
    <definedName name="QB_FORMULA_1" localSheetId="1" hidden="1">'BS Data QB 241013'!$W$11,'BS Data QB 241013'!$X$11,'BS Data QB 241013'!$Y$11,'BS Data QB 241013'!$Z$11,'BS Data QB 241013'!$AA$11,'BS Data QB 241013'!$AB$11,'BS Data QB 241013'!$AC$11,'BS Data QB 241013'!$AD$11,'BS Data QB 241013'!$AE$11,'BS Data QB 241013'!$AF$11,'BS Data QB 241013'!$AG$11,'BS Data QB 241013'!$AH$11,'BS Data QB 241013'!$AI$11,'BS Data QB 241013'!$AJ$11,'BS Data QB 241013'!$AK$11,'BS Data QB 241013'!$AL$11</definedName>
    <definedName name="QB_FORMULA_10" localSheetId="1" hidden="1">'BS Data QB 241013'!$AI$32,'BS Data QB 241013'!$AJ$32,'BS Data QB 241013'!$AK$32,'BS Data QB 241013'!$AL$32,'BS Data QB 241013'!$AM$32,'BS Data QB 241013'!$G$48,'BS Data QB 241013'!$H$48,'BS Data QB 241013'!$I$48,'BS Data QB 241013'!$J$48,'BS Data QB 241013'!$K$48,'BS Data QB 241013'!$L$48,'BS Data QB 241013'!$M$48,'BS Data QB 241013'!$N$48,'BS Data QB 241013'!$O$48,'BS Data QB 241013'!$P$48,'BS Data QB 241013'!$Q$48</definedName>
    <definedName name="QB_FORMULA_11" localSheetId="1" hidden="1">'BS Data QB 241013'!$R$48,'BS Data QB 241013'!$S$48,'BS Data QB 241013'!$T$48,'BS Data QB 241013'!$U$48,'BS Data QB 241013'!$V$48,'BS Data QB 241013'!$W$48,'BS Data QB 241013'!$X$48,'BS Data QB 241013'!$Y$48,'BS Data QB 241013'!$Z$48,'BS Data QB 241013'!$AA$48,'BS Data QB 241013'!$AB$48,'BS Data QB 241013'!$AC$48,'BS Data QB 241013'!$AD$48,'BS Data QB 241013'!$AE$48,'BS Data QB 241013'!$AF$48,'BS Data QB 241013'!$AG$48</definedName>
    <definedName name="QB_FORMULA_12" localSheetId="1" hidden="1">'BS Data QB 241013'!$AH$48,'BS Data QB 241013'!$AI$48,'BS Data QB 241013'!$AJ$48,'BS Data QB 241013'!$AK$48,'BS Data QB 241013'!$AL$48,'BS Data QB 241013'!$AM$48,'BS Data QB 241013'!$G$49,'BS Data QB 241013'!$H$49,'BS Data QB 241013'!$I$49,'BS Data QB 241013'!$J$49,'BS Data QB 241013'!$K$49,'BS Data QB 241013'!$L$49,'BS Data QB 241013'!$M$49,'BS Data QB 241013'!$N$49,'BS Data QB 241013'!$O$49,'BS Data QB 241013'!$P$49</definedName>
    <definedName name="QB_FORMULA_13" localSheetId="1" hidden="1">'BS Data QB 241013'!$Q$49,'BS Data QB 241013'!$R$49,'BS Data QB 241013'!$S$49,'BS Data QB 241013'!$T$49,'BS Data QB 241013'!$U$49,'BS Data QB 241013'!$V$49,'BS Data QB 241013'!$W$49,'BS Data QB 241013'!$X$49,'BS Data QB 241013'!$Y$49,'BS Data QB 241013'!$Z$49,'BS Data QB 241013'!$AA$49,'BS Data QB 241013'!$AB$49,'BS Data QB 241013'!$AC$49,'BS Data QB 241013'!$AD$49,'BS Data QB 241013'!$AE$49,'BS Data QB 241013'!$AF$49</definedName>
    <definedName name="QB_FORMULA_14" localSheetId="1" hidden="1">'BS Data QB 241013'!$AG$49,'BS Data QB 241013'!$AH$49,'BS Data QB 241013'!$AI$49,'BS Data QB 241013'!$AJ$49,'BS Data QB 241013'!$AK$49,'BS Data QB 241013'!$AL$49,'BS Data QB 241013'!$AM$49,'BS Data QB 241013'!$G$55,'BS Data QB 241013'!$H$55,'BS Data QB 241013'!$I$55,'BS Data QB 241013'!$J$55,'BS Data QB 241013'!$K$55,'BS Data QB 241013'!$L$55,'BS Data QB 241013'!$M$55,'BS Data QB 241013'!$N$55,'BS Data QB 241013'!$O$55</definedName>
    <definedName name="QB_FORMULA_15" localSheetId="1" hidden="1">'BS Data QB 241013'!$P$55,'BS Data QB 241013'!$Q$55,'BS Data QB 241013'!$R$55,'BS Data QB 241013'!$S$55,'BS Data QB 241013'!$T$55,'BS Data QB 241013'!$U$55,'BS Data QB 241013'!$V$55,'BS Data QB 241013'!$W$55,'BS Data QB 241013'!$X$55,'BS Data QB 241013'!$Y$55,'BS Data QB 241013'!$Z$55,'BS Data QB 241013'!$AA$55,'BS Data QB 241013'!$AB$55,'BS Data QB 241013'!$AC$55,'BS Data QB 241013'!$AD$55,'BS Data QB 241013'!$AE$55</definedName>
    <definedName name="QB_FORMULA_16" localSheetId="1" hidden="1">'BS Data QB 241013'!$AF$55,'BS Data QB 241013'!$AG$55,'BS Data QB 241013'!$AH$55,'BS Data QB 241013'!$AI$55,'BS Data QB 241013'!$AJ$55,'BS Data QB 241013'!$AK$55,'BS Data QB 241013'!$AL$55,'BS Data QB 241013'!$AM$55,'BS Data QB 241013'!$G$67,'BS Data QB 241013'!$H$67,'BS Data QB 241013'!$I$67,'BS Data QB 241013'!$J$67,'BS Data QB 241013'!$K$67,'BS Data QB 241013'!$L$67,'BS Data QB 241013'!$M$67,'BS Data QB 241013'!$N$67</definedName>
    <definedName name="QB_FORMULA_17" localSheetId="1" hidden="1">'BS Data QB 241013'!$O$67,'BS Data QB 241013'!$P$67,'BS Data QB 241013'!$Q$67,'BS Data QB 241013'!$R$67,'BS Data QB 241013'!$S$67,'BS Data QB 241013'!$T$67,'BS Data QB 241013'!$U$67,'BS Data QB 241013'!$V$67,'BS Data QB 241013'!$W$67,'BS Data QB 241013'!$X$67,'BS Data QB 241013'!$Y$67,'BS Data QB 241013'!$Z$67,'BS Data QB 241013'!$AA$67,'BS Data QB 241013'!$AB$67,'BS Data QB 241013'!$AC$67,'BS Data QB 241013'!$AD$67</definedName>
    <definedName name="QB_FORMULA_18" localSheetId="1" hidden="1">'BS Data QB 241013'!$AE$67,'BS Data QB 241013'!$AF$67,'BS Data QB 241013'!$AG$67,'BS Data QB 241013'!$AH$67,'BS Data QB 241013'!$AI$67,'BS Data QB 241013'!$AJ$67,'BS Data QB 241013'!$AK$67,'BS Data QB 241013'!$AL$67,'BS Data QB 241013'!$AM$67,'BS Data QB 241013'!$G$68,'BS Data QB 241013'!$H$68,'BS Data QB 241013'!$I$68,'BS Data QB 241013'!$J$68,'BS Data QB 241013'!$K$68,'BS Data QB 241013'!$L$68,'BS Data QB 241013'!$M$68</definedName>
    <definedName name="QB_FORMULA_19" localSheetId="1" hidden="1">'BS Data QB 241013'!$N$68,'BS Data QB 241013'!$O$68,'BS Data QB 241013'!$P$68,'BS Data QB 241013'!$Q$68,'BS Data QB 241013'!$R$68,'BS Data QB 241013'!$S$68,'BS Data QB 241013'!$T$68,'BS Data QB 241013'!$U$68,'BS Data QB 241013'!$V$68,'BS Data QB 241013'!$W$68,'BS Data QB 241013'!$X$68,'BS Data QB 241013'!$Y$68,'BS Data QB 241013'!$Z$68,'BS Data QB 241013'!$AA$68,'BS Data QB 241013'!$AB$68,'BS Data QB 241013'!$AC$68</definedName>
    <definedName name="QB_FORMULA_2" localSheetId="1" hidden="1">'BS Data QB 241013'!$AM$11,'BS Data QB 241013'!$G$14,'BS Data QB 241013'!$H$14,'BS Data QB 241013'!$I$14,'BS Data QB 241013'!$J$14,'BS Data QB 241013'!$K$14,'BS Data QB 241013'!$L$14,'BS Data QB 241013'!$M$14,'BS Data QB 241013'!$N$14,'BS Data QB 241013'!$O$14,'BS Data QB 241013'!$P$14,'BS Data QB 241013'!$Q$14,'BS Data QB 241013'!$R$14,'BS Data QB 241013'!$S$14,'BS Data QB 241013'!$T$14,'BS Data QB 241013'!$U$14</definedName>
    <definedName name="QB_FORMULA_20" localSheetId="1" hidden="1">'BS Data QB 241013'!$AD$68,'BS Data QB 241013'!$AE$68,'BS Data QB 241013'!$AF$68,'BS Data QB 241013'!$AG$68,'BS Data QB 241013'!$AH$68,'BS Data QB 241013'!$AI$68,'BS Data QB 241013'!$AJ$68,'BS Data QB 241013'!$AK$68,'BS Data QB 241013'!$AL$68,'BS Data QB 241013'!$AM$68,'BS Data QB 241013'!$G$73,'BS Data QB 241013'!$H$73,'BS Data QB 241013'!$I$73,'BS Data QB 241013'!$J$73,'BS Data QB 241013'!$K$73,'BS Data QB 241013'!$L$73</definedName>
    <definedName name="QB_FORMULA_21" localSheetId="1" hidden="1">'BS Data QB 241013'!$M$73,'BS Data QB 241013'!$N$73,'BS Data QB 241013'!$O$73,'BS Data QB 241013'!$P$73,'BS Data QB 241013'!$Q$73,'BS Data QB 241013'!$R$73,'BS Data QB 241013'!$S$73,'BS Data QB 241013'!$T$73,'BS Data QB 241013'!$U$73,'BS Data QB 241013'!$V$73,'BS Data QB 241013'!$W$73,'BS Data QB 241013'!$X$73,'BS Data QB 241013'!$Y$73,'BS Data QB 241013'!$Z$73,'BS Data QB 241013'!$AA$73,'BS Data QB 241013'!$AB$73</definedName>
    <definedName name="QB_FORMULA_22" localSheetId="1" hidden="1">'BS Data QB 241013'!$AC$73,'BS Data QB 241013'!$AD$73,'BS Data QB 241013'!$AE$73,'BS Data QB 241013'!$AF$73,'BS Data QB 241013'!$AG$73,'BS Data QB 241013'!$AH$73,'BS Data QB 241013'!$AI$73,'BS Data QB 241013'!$AJ$73,'BS Data QB 241013'!$AK$73,'BS Data QB 241013'!$AL$73,'BS Data QB 241013'!$AM$73,'BS Data QB 241013'!$G$80,'BS Data QB 241013'!$H$80,'BS Data QB 241013'!$I$80,'BS Data QB 241013'!$J$80,'BS Data QB 241013'!$K$80</definedName>
    <definedName name="QB_FORMULA_23" localSheetId="1" hidden="1">'BS Data QB 241013'!$L$80,'BS Data QB 241013'!$M$80,'BS Data QB 241013'!$N$80,'BS Data QB 241013'!$O$80,'BS Data QB 241013'!$P$80,'BS Data QB 241013'!$Q$80,'BS Data QB 241013'!$R$80,'BS Data QB 241013'!$S$80,'BS Data QB 241013'!$T$80,'BS Data QB 241013'!$U$80,'BS Data QB 241013'!$V$80,'BS Data QB 241013'!$W$80,'BS Data QB 241013'!$X$80,'BS Data QB 241013'!$Y$80,'BS Data QB 241013'!$Z$80,'BS Data QB 241013'!$AA$80</definedName>
    <definedName name="QB_FORMULA_24" localSheetId="1" hidden="1">'BS Data QB 241013'!$AB$80,'BS Data QB 241013'!$AC$80,'BS Data QB 241013'!$AD$80,'BS Data QB 241013'!$AE$80,'BS Data QB 241013'!$AF$80,'BS Data QB 241013'!$AG$80,'BS Data QB 241013'!$AH$80,'BS Data QB 241013'!$AI$80,'BS Data QB 241013'!$AJ$80,'BS Data QB 241013'!$AK$80,'BS Data QB 241013'!$AL$80,'BS Data QB 241013'!$AM$80,'BS Data QB 241013'!$G$81,'BS Data QB 241013'!$H$81,'BS Data QB 241013'!$I$81,'BS Data QB 241013'!$J$81</definedName>
    <definedName name="QB_FORMULA_25" localSheetId="1" hidden="1">'BS Data QB 241013'!$K$81,'BS Data QB 241013'!$L$81,'BS Data QB 241013'!$M$81,'BS Data QB 241013'!$N$81,'BS Data QB 241013'!$O$81,'BS Data QB 241013'!$P$81,'BS Data QB 241013'!$Q$81,'BS Data QB 241013'!$R$81,'BS Data QB 241013'!$S$81,'BS Data QB 241013'!$T$81,'BS Data QB 241013'!$U$81,'BS Data QB 241013'!$V$81,'BS Data QB 241013'!$W$81,'BS Data QB 241013'!$X$81,'BS Data QB 241013'!$Y$81,'BS Data QB 241013'!$Z$81</definedName>
    <definedName name="QB_FORMULA_26" localSheetId="1" hidden="1">'BS Data QB 241013'!$AA$81,'BS Data QB 241013'!$AB$81,'BS Data QB 241013'!$AC$81,'BS Data QB 241013'!$AD$81,'BS Data QB 241013'!$AE$81,'BS Data QB 241013'!$AF$81,'BS Data QB 241013'!$AG$81,'BS Data QB 241013'!$AH$81,'BS Data QB 241013'!$AI$81,'BS Data QB 241013'!$AJ$81,'BS Data QB 241013'!$AK$81,'BS Data QB 241013'!$AL$81,'BS Data QB 241013'!$AM$81,'BS Data QB 241013'!$G$89,'BS Data QB 241013'!$H$89,'BS Data QB 241013'!$I$89</definedName>
    <definedName name="QB_FORMULA_27" localSheetId="1" hidden="1">'BS Data QB 241013'!$J$89,'BS Data QB 241013'!$K$89,'BS Data QB 241013'!$L$89,'BS Data QB 241013'!$M$89,'BS Data QB 241013'!$N$89,'BS Data QB 241013'!$O$89,'BS Data QB 241013'!$P$89,'BS Data QB 241013'!$Q$89,'BS Data QB 241013'!$R$89,'BS Data QB 241013'!$S$89,'BS Data QB 241013'!$T$89,'BS Data QB 241013'!$U$89,'BS Data QB 241013'!$V$89,'BS Data QB 241013'!$W$89,'BS Data QB 241013'!$X$89,'BS Data QB 241013'!$Y$89</definedName>
    <definedName name="QB_FORMULA_28" localSheetId="1" hidden="1">'BS Data QB 241013'!$Z$89,'BS Data QB 241013'!$AA$89,'BS Data QB 241013'!$AB$89,'BS Data QB 241013'!$AC$89,'BS Data QB 241013'!$AD$89,'BS Data QB 241013'!$AE$89,'BS Data QB 241013'!$AF$89,'BS Data QB 241013'!$AG$89,'BS Data QB 241013'!$AH$89,'BS Data QB 241013'!$AI$89,'BS Data QB 241013'!$AJ$89,'BS Data QB 241013'!$AK$89,'BS Data QB 241013'!$AL$89,'BS Data QB 241013'!$AM$89,'BS Data QB 241013'!$G$90,'BS Data QB 241013'!$H$90</definedName>
    <definedName name="QB_FORMULA_29" localSheetId="1" hidden="1">'BS Data QB 241013'!$I$90,'BS Data QB 241013'!$J$90,'BS Data QB 241013'!$K$90,'BS Data QB 241013'!$L$90,'BS Data QB 241013'!$M$90,'BS Data QB 241013'!$N$90,'BS Data QB 241013'!$O$90,'BS Data QB 241013'!$P$90,'BS Data QB 241013'!$Q$90,'BS Data QB 241013'!$R$90,'BS Data QB 241013'!$S$90,'BS Data QB 241013'!$T$90,'BS Data QB 241013'!$U$90,'BS Data QB 241013'!$V$90,'BS Data QB 241013'!$W$90,'BS Data QB 241013'!$X$90</definedName>
    <definedName name="QB_FORMULA_3" localSheetId="1" hidden="1">'BS Data QB 241013'!$V$14,'BS Data QB 241013'!$W$14,'BS Data QB 241013'!$X$14,'BS Data QB 241013'!$Y$14,'BS Data QB 241013'!$Z$14,'BS Data QB 241013'!$AA$14,'BS Data QB 241013'!$AB$14,'BS Data QB 241013'!$AC$14,'BS Data QB 241013'!$AD$14,'BS Data QB 241013'!$AE$14,'BS Data QB 241013'!$AF$14,'BS Data QB 241013'!$AG$14,'BS Data QB 241013'!$AH$14,'BS Data QB 241013'!$AI$14,'BS Data QB 241013'!$AJ$14,'BS Data QB 241013'!$AK$14</definedName>
    <definedName name="QB_FORMULA_30" localSheetId="1" hidden="1">'BS Data QB 241013'!$Y$90,'BS Data QB 241013'!$Z$90,'BS Data QB 241013'!$AA$90,'BS Data QB 241013'!$AB$90,'BS Data QB 241013'!$AC$90,'BS Data QB 241013'!$AD$90,'BS Data QB 241013'!$AE$90,'BS Data QB 241013'!$AF$90,'BS Data QB 241013'!$AG$90,'BS Data QB 241013'!$AH$90,'BS Data QB 241013'!$AI$90,'BS Data QB 241013'!$AJ$90,'BS Data QB 241013'!$AK$90,'BS Data QB 241013'!$AL$90,'BS Data QB 241013'!$AM$90</definedName>
    <definedName name="QB_FORMULA_4" localSheetId="1" hidden="1">'BS Data QB 241013'!$AL$14,'BS Data QB 241013'!$AM$14,'BS Data QB 241013'!$G$18,'BS Data QB 241013'!$H$18,'BS Data QB 241013'!$I$18,'BS Data QB 241013'!$J$18,'BS Data QB 241013'!$K$18,'BS Data QB 241013'!$L$18,'BS Data QB 241013'!$M$18,'BS Data QB 241013'!$N$18,'BS Data QB 241013'!$O$18,'BS Data QB 241013'!$P$18,'BS Data QB 241013'!$Q$18,'BS Data QB 241013'!$R$18,'BS Data QB 241013'!$S$18,'BS Data QB 241013'!$T$18</definedName>
    <definedName name="QB_FORMULA_5" localSheetId="1" hidden="1">'BS Data QB 241013'!$U$18,'BS Data QB 241013'!$V$18,'BS Data QB 241013'!$W$18,'BS Data QB 241013'!$X$18,'BS Data QB 241013'!$Y$18,'BS Data QB 241013'!$Z$18,'BS Data QB 241013'!$AA$18,'BS Data QB 241013'!$AB$18,'BS Data QB 241013'!$AC$18,'BS Data QB 241013'!$AD$18,'BS Data QB 241013'!$AE$18,'BS Data QB 241013'!$AF$18,'BS Data QB 241013'!$AG$18,'BS Data QB 241013'!$AH$18,'BS Data QB 241013'!$AI$18,'BS Data QB 241013'!$AJ$18</definedName>
    <definedName name="QB_FORMULA_6" localSheetId="1" hidden="1">'BS Data QB 241013'!$AK$18,'BS Data QB 241013'!$AL$18,'BS Data QB 241013'!$AM$18,'BS Data QB 241013'!$G$19,'BS Data QB 241013'!$H$19,'BS Data QB 241013'!$I$19,'BS Data QB 241013'!$J$19,'BS Data QB 241013'!$K$19,'BS Data QB 241013'!$L$19,'BS Data QB 241013'!$M$19,'BS Data QB 241013'!$N$19,'BS Data QB 241013'!$O$19,'BS Data QB 241013'!$P$19,'BS Data QB 241013'!$Q$19,'BS Data QB 241013'!$R$19,'BS Data QB 241013'!$S$19</definedName>
    <definedName name="QB_FORMULA_7" localSheetId="1" hidden="1">'BS Data QB 241013'!$T$19,'BS Data QB 241013'!$U$19,'BS Data QB 241013'!$V$19,'BS Data QB 241013'!$W$19,'BS Data QB 241013'!$X$19,'BS Data QB 241013'!$Y$19,'BS Data QB 241013'!$Z$19,'BS Data QB 241013'!$AA$19,'BS Data QB 241013'!$AB$19,'BS Data QB 241013'!$AC$19,'BS Data QB 241013'!$AD$19,'BS Data QB 241013'!$AE$19,'BS Data QB 241013'!$AF$19,'BS Data QB 241013'!$AG$19,'BS Data QB 241013'!$AH$19,'BS Data QB 241013'!$AI$19</definedName>
    <definedName name="QB_FORMULA_8" localSheetId="1" hidden="1">'BS Data QB 241013'!$AJ$19,'BS Data QB 241013'!$AK$19,'BS Data QB 241013'!$AL$19,'BS Data QB 241013'!$AM$19,'BS Data QB 241013'!$G$32,'BS Data QB 241013'!$H$32,'BS Data QB 241013'!$I$32,'BS Data QB 241013'!$J$32,'BS Data QB 241013'!$K$32,'BS Data QB 241013'!$L$32,'BS Data QB 241013'!$M$32,'BS Data QB 241013'!$N$32,'BS Data QB 241013'!$O$32,'BS Data QB 241013'!$P$32,'BS Data QB 241013'!$Q$32,'BS Data QB 241013'!$R$32</definedName>
    <definedName name="QB_FORMULA_9" localSheetId="1" hidden="1">'BS Data QB 241013'!$S$32,'BS Data QB 241013'!$T$32,'BS Data QB 241013'!$U$32,'BS Data QB 241013'!$V$32,'BS Data QB 241013'!$W$32,'BS Data QB 241013'!$X$32,'BS Data QB 241013'!$Y$32,'BS Data QB 241013'!$Z$32,'BS Data QB 241013'!$AA$32,'BS Data QB 241013'!$AB$32,'BS Data QB 241013'!$AC$32,'BS Data QB 241013'!$AD$32,'BS Data QB 241013'!$AE$32,'BS Data QB 241013'!$AF$32,'BS Data QB 241013'!$AG$32,'BS Data QB 241013'!$AH$32</definedName>
    <definedName name="QB_ROW_1" localSheetId="1" hidden="1">'BS Data QB 241013'!$B$2</definedName>
    <definedName name="QB_ROW_100220" localSheetId="1" hidden="1">'BS Data QB 241013'!$D$23</definedName>
    <definedName name="QB_ROW_10031" localSheetId="1" hidden="1">'BS Data QB 241013'!$E$53</definedName>
    <definedName name="QB_ROW_1011" localSheetId="1" hidden="1">'BS Data QB 241013'!$C$3</definedName>
    <definedName name="QB_ROW_101220" localSheetId="1" hidden="1">'BS Data QB 241013'!$D$41</definedName>
    <definedName name="QB_ROW_103240" localSheetId="1" hidden="1">'BS Data QB 241013'!$F$65</definedName>
    <definedName name="QB_ROW_10331" localSheetId="1" hidden="1">'BS Data QB 241013'!$E$55</definedName>
    <definedName name="QB_ROW_105220" localSheetId="1" hidden="1">'BS Data QB 241013'!$D$83</definedName>
    <definedName name="QB_ROW_107220" localSheetId="1" hidden="1">'BS Data QB 241013'!$D$24</definedName>
    <definedName name="QB_ROW_108230" localSheetId="1" hidden="1">'BS Data QB 241013'!$E$5</definedName>
    <definedName name="QB_ROW_114220" localSheetId="1" hidden="1">'BS Data QB 241013'!$D$37</definedName>
    <definedName name="QB_ROW_115220" localSheetId="1" hidden="1">'BS Data QB 241013'!$D$38</definedName>
    <definedName name="QB_ROW_118220" localSheetId="1" hidden="1">'BS Data QB 241013'!$D$36</definedName>
    <definedName name="QB_ROW_119240" localSheetId="1" hidden="1">'BS Data QB 241013'!$F$71</definedName>
    <definedName name="QB_ROW_12031" localSheetId="1" hidden="1">'BS Data QB 241013'!$E$56</definedName>
    <definedName name="QB_ROW_122220" localSheetId="1" hidden="1">'BS Data QB 241013'!$D$84</definedName>
    <definedName name="QB_ROW_123220" localSheetId="1" hidden="1">'BS Data QB 241013'!$D$86</definedName>
    <definedName name="QB_ROW_12331" localSheetId="1" hidden="1">'BS Data QB 241013'!$E$67</definedName>
    <definedName name="QB_ROW_126240" localSheetId="1" hidden="1">'BS Data QB 241013'!$F$58</definedName>
    <definedName name="QB_ROW_128240" localSheetId="1" hidden="1">'BS Data QB 241013'!$F$62</definedName>
    <definedName name="QB_ROW_129230" localSheetId="1" hidden="1">'BS Data QB 241013'!$E$16</definedName>
    <definedName name="QB_ROW_13021" localSheetId="1" hidden="1">'BS Data QB 241013'!$D$69</definedName>
    <definedName name="QB_ROW_130220" localSheetId="1" hidden="1">'BS Data QB 241013'!$D$26</definedName>
    <definedName name="QB_ROW_1311" localSheetId="1" hidden="1">'BS Data QB 241013'!$C$19</definedName>
    <definedName name="QB_ROW_13321" localSheetId="1" hidden="1">'BS Data QB 241013'!$D$80</definedName>
    <definedName name="QB_ROW_134220" localSheetId="1" hidden="1">'BS Data QB 241013'!$D$29</definedName>
    <definedName name="QB_ROW_135220" localSheetId="1" hidden="1">'BS Data QB 241013'!$D$42</definedName>
    <definedName name="QB_ROW_14011" localSheetId="1" hidden="1">'BS Data QB 241013'!$C$82</definedName>
    <definedName name="QB_ROW_14311" localSheetId="1" hidden="1">'BS Data QB 241013'!$C$89</definedName>
    <definedName name="QB_ROW_155220" localSheetId="1" hidden="1">'BS Data QB 241013'!$D$31</definedName>
    <definedName name="QB_ROW_156220" localSheetId="1" hidden="1">'BS Data QB 241013'!$D$22</definedName>
    <definedName name="QB_ROW_157220" localSheetId="1" hidden="1">'BS Data QB 241013'!$D$25</definedName>
    <definedName name="QB_ROW_158220" localSheetId="1" hidden="1">'BS Data QB 241013'!$D$44</definedName>
    <definedName name="QB_ROW_162240" localSheetId="1" hidden="1">'BS Data QB 241013'!$F$60</definedName>
    <definedName name="QB_ROW_171220" localSheetId="1" hidden="1">'BS Data QB 241013'!$D$28</definedName>
    <definedName name="QB_ROW_17221" localSheetId="1" hidden="1">'BS Data QB 241013'!$D$88</definedName>
    <definedName name="QB_ROW_173230" localSheetId="1" hidden="1">'BS Data QB 241013'!$E$6</definedName>
    <definedName name="QB_ROW_175230" localSheetId="1" hidden="1">'BS Data QB 241013'!$E$74</definedName>
    <definedName name="QB_ROW_180220" localSheetId="1" hidden="1">'BS Data QB 241013'!$D$35</definedName>
    <definedName name="QB_ROW_188230" localSheetId="1" hidden="1">'BS Data QB 241013'!$E$17</definedName>
    <definedName name="QB_ROW_191230" localSheetId="1" hidden="1">'BS Data QB 241013'!$E$76</definedName>
    <definedName name="QB_ROW_197240" localSheetId="1" hidden="1">'BS Data QB 241013'!$F$64</definedName>
    <definedName name="QB_ROW_198230" localSheetId="1" hidden="1">'BS Data QB 241013'!$E$78</definedName>
    <definedName name="QB_ROW_199220" localSheetId="1" hidden="1">'BS Data QB 241013'!$D$45</definedName>
    <definedName name="QB_ROW_200240" localSheetId="1" hidden="1">'BS Data QB 241013'!$F$66</definedName>
    <definedName name="QB_ROW_201230" localSheetId="1" hidden="1">'BS Data QB 241013'!$E$79</definedName>
    <definedName name="QB_ROW_2021" localSheetId="1" hidden="1">'BS Data QB 241013'!$D$4</definedName>
    <definedName name="QB_ROW_203220" localSheetId="1" hidden="1">'BS Data QB 241013'!$D$39</definedName>
    <definedName name="QB_ROW_205230" localSheetId="1" hidden="1">'BS Data QB 241013'!$E$75</definedName>
    <definedName name="QB_ROW_206230" localSheetId="1" hidden="1">'BS Data QB 241013'!$E$7</definedName>
    <definedName name="QB_ROW_207230" localSheetId="1" hidden="1">'BS Data QB 241013'!$E$8</definedName>
    <definedName name="QB_ROW_208220" localSheetId="1" hidden="1">'BS Data QB 241013'!$D$46</definedName>
    <definedName name="QB_ROW_211240" localSheetId="1" hidden="1">'BS Data QB 241013'!$F$61</definedName>
    <definedName name="QB_ROW_213240" localSheetId="1" hidden="1">'BS Data QB 241013'!$F$63</definedName>
    <definedName name="QB_ROW_2321" localSheetId="1" hidden="1">'BS Data QB 241013'!$D$11</definedName>
    <definedName name="QB_ROW_301" localSheetId="1" hidden="1">'BS Data QB 241013'!$B$49</definedName>
    <definedName name="QB_ROW_3021" localSheetId="1" hidden="1">'BS Data QB 241013'!$D$12</definedName>
    <definedName name="QB_ROW_31220" localSheetId="1" hidden="1">'BS Data QB 241013'!$D$85</definedName>
    <definedName name="QB_ROW_3321" localSheetId="1" hidden="1">'BS Data QB 241013'!$D$14</definedName>
    <definedName name="QB_ROW_34220" localSheetId="1" hidden="1">'BS Data QB 241013'!$D$87</definedName>
    <definedName name="QB_ROW_37240" localSheetId="1" hidden="1">'BS Data QB 241013'!$F$54</definedName>
    <definedName name="QB_ROW_4021" localSheetId="1" hidden="1">'BS Data QB 241013'!$D$15</definedName>
    <definedName name="QB_ROW_40220" localSheetId="1" hidden="1">'BS Data QB 241013'!$D$47</definedName>
    <definedName name="QB_ROW_41230" localSheetId="1" hidden="1">'BS Data QB 241013'!$E$77</definedName>
    <definedName name="QB_ROW_4220" localSheetId="1" hidden="1">'BS Data QB 241013'!$D$27</definedName>
    <definedName name="QB_ROW_4321" localSheetId="1" hidden="1">'BS Data QB 241013'!$D$18</definedName>
    <definedName name="QB_ROW_43220" localSheetId="1" hidden="1">'BS Data QB 241013'!$D$43</definedName>
    <definedName name="QB_ROW_48230" localSheetId="1" hidden="1">'BS Data QB 241013'!$E$9</definedName>
    <definedName name="QB_ROW_5011" localSheetId="1" hidden="1">'BS Data QB 241013'!$C$20</definedName>
    <definedName name="QB_ROW_50230" localSheetId="1" hidden="1">'BS Data QB 241013'!$E$13</definedName>
    <definedName name="QB_ROW_5220" localSheetId="1" hidden="1">'BS Data QB 241013'!$D$30</definedName>
    <definedName name="QB_ROW_5311" localSheetId="1" hidden="1">'BS Data QB 241013'!$C$32</definedName>
    <definedName name="QB_ROW_53220" localSheetId="1" hidden="1">'BS Data QB 241013'!$D$34</definedName>
    <definedName name="QB_ROW_58240" localSheetId="1" hidden="1">'BS Data QB 241013'!$F$57</definedName>
    <definedName name="QB_ROW_6011" localSheetId="1" hidden="1">'BS Data QB 241013'!$C$33</definedName>
    <definedName name="QB_ROW_63030" localSheetId="1" hidden="1">'BS Data QB 241013'!$E$70</definedName>
    <definedName name="QB_ROW_6311" localSheetId="1" hidden="1">'BS Data QB 241013'!$C$48</definedName>
    <definedName name="QB_ROW_63240" localSheetId="1" hidden="1">'BS Data QB 241013'!$F$72</definedName>
    <definedName name="QB_ROW_63330" localSheetId="1" hidden="1">'BS Data QB 241013'!$E$73</definedName>
    <definedName name="QB_ROW_64220" localSheetId="1" hidden="1">'BS Data QB 241013'!$D$40</definedName>
    <definedName name="QB_ROW_67240" localSheetId="1" hidden="1">'BS Data QB 241013'!$F$59</definedName>
    <definedName name="QB_ROW_68230" localSheetId="1" hidden="1">'BS Data QB 241013'!$E$10</definedName>
    <definedName name="QB_ROW_7001" localSheetId="1" hidden="1">'BS Data QB 241013'!$B$50</definedName>
    <definedName name="QB_ROW_7301" localSheetId="1" hidden="1">'BS Data QB 241013'!$B$90</definedName>
    <definedName name="QB_ROW_76220" localSheetId="1" hidden="1">'BS Data QB 241013'!$D$21</definedName>
    <definedName name="QB_ROW_8011" localSheetId="1" hidden="1">'BS Data QB 241013'!$C$51</definedName>
    <definedName name="QB_ROW_8311" localSheetId="1" hidden="1">'BS Data QB 241013'!$C$81</definedName>
    <definedName name="QB_ROW_9021" localSheetId="1" hidden="1">'BS Data QB 241013'!$D$52</definedName>
    <definedName name="QB_ROW_9321" localSheetId="1" hidden="1">'BS Data QB 241013'!$D$68</definedName>
    <definedName name="QBCANSUPPORTUPDATE" localSheetId="1">TRUE</definedName>
    <definedName name="QBCOMPANYFILENAME" localSheetId="1">"E:\stratton\Quickbooks\LiveServer\Stratton Aviation Group.qbw"</definedName>
    <definedName name="QBENDDATE" localSheetId="1">20240930</definedName>
    <definedName name="QBHEADERSONSCREEN" localSheetId="1">FALSE</definedName>
    <definedName name="QBMETADATASIZE" localSheetId="1">5924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FALSE</definedName>
    <definedName name="QBREPORTCOLAXIS" localSheetId="1">6</definedName>
    <definedName name="QBREPORTCOMPANYID" localSheetId="1">"e5c8f1454c1f4c85ba50b9f81c1a1e20"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9</definedName>
    <definedName name="QBREPORTSUBCOLAXIS" localSheetId="1">0</definedName>
    <definedName name="QBREPORTTYPE" localSheetId="1">5</definedName>
    <definedName name="QBROWHEADERS" localSheetId="1">5</definedName>
    <definedName name="QBSTARTDATE" localSheetId="1">20220101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89" i="5" l="1"/>
  <c r="AL89" i="5"/>
  <c r="AK89" i="5"/>
  <c r="AJ89" i="5"/>
  <c r="AI89" i="5"/>
  <c r="AH89" i="5"/>
  <c r="AG89" i="5"/>
  <c r="AF89" i="5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AM80" i="5"/>
  <c r="AK80" i="5"/>
  <c r="W80" i="5"/>
  <c r="M80" i="5"/>
  <c r="L80" i="5"/>
  <c r="AM73" i="5"/>
  <c r="AL73" i="5"/>
  <c r="AL80" i="5" s="1"/>
  <c r="AK73" i="5"/>
  <c r="AJ73" i="5"/>
  <c r="AJ80" i="5" s="1"/>
  <c r="AI73" i="5"/>
  <c r="AI80" i="5" s="1"/>
  <c r="AH73" i="5"/>
  <c r="AH80" i="5" s="1"/>
  <c r="AG73" i="5"/>
  <c r="AG80" i="5" s="1"/>
  <c r="AF73" i="5"/>
  <c r="AF80" i="5" s="1"/>
  <c r="AE73" i="5"/>
  <c r="AE80" i="5" s="1"/>
  <c r="AD73" i="5"/>
  <c r="AD80" i="5" s="1"/>
  <c r="AC73" i="5"/>
  <c r="AC80" i="5" s="1"/>
  <c r="AB73" i="5"/>
  <c r="AB80" i="5" s="1"/>
  <c r="AA73" i="5"/>
  <c r="AA80" i="5" s="1"/>
  <c r="Z73" i="5"/>
  <c r="Z80" i="5" s="1"/>
  <c r="Y73" i="5"/>
  <c r="Y80" i="5" s="1"/>
  <c r="X73" i="5"/>
  <c r="X80" i="5" s="1"/>
  <c r="W73" i="5"/>
  <c r="V73" i="5"/>
  <c r="V80" i="5" s="1"/>
  <c r="U73" i="5"/>
  <c r="U80" i="5" s="1"/>
  <c r="T73" i="5"/>
  <c r="T80" i="5" s="1"/>
  <c r="S73" i="5"/>
  <c r="S80" i="5" s="1"/>
  <c r="R73" i="5"/>
  <c r="R80" i="5" s="1"/>
  <c r="Q73" i="5"/>
  <c r="Q80" i="5" s="1"/>
  <c r="P73" i="5"/>
  <c r="P80" i="5" s="1"/>
  <c r="O73" i="5"/>
  <c r="O80" i="5" s="1"/>
  <c r="N73" i="5"/>
  <c r="N80" i="5" s="1"/>
  <c r="M73" i="5"/>
  <c r="L73" i="5"/>
  <c r="K73" i="5"/>
  <c r="K80" i="5" s="1"/>
  <c r="J73" i="5"/>
  <c r="J80" i="5" s="1"/>
  <c r="I73" i="5"/>
  <c r="I80" i="5" s="1"/>
  <c r="H73" i="5"/>
  <c r="H80" i="5" s="1"/>
  <c r="G73" i="5"/>
  <c r="G80" i="5" s="1"/>
  <c r="W68" i="5"/>
  <c r="W81" i="5" s="1"/>
  <c r="W90" i="5" s="1"/>
  <c r="I68" i="5"/>
  <c r="G68" i="5"/>
  <c r="G81" i="5" s="1"/>
  <c r="G90" i="5" s="1"/>
  <c r="AM67" i="5"/>
  <c r="AL67" i="5"/>
  <c r="AK67" i="5"/>
  <c r="AK68" i="5" s="1"/>
  <c r="AK81" i="5" s="1"/>
  <c r="AK90" i="5" s="1"/>
  <c r="AJ67" i="5"/>
  <c r="AJ68" i="5" s="1"/>
  <c r="AI67" i="5"/>
  <c r="AI68" i="5" s="1"/>
  <c r="AI81" i="5" s="1"/>
  <c r="AI90" i="5" s="1"/>
  <c r="AH67" i="5"/>
  <c r="AH68" i="5" s="1"/>
  <c r="AG67" i="5"/>
  <c r="AF67" i="5"/>
  <c r="AE67" i="5"/>
  <c r="AD67" i="5"/>
  <c r="AC67" i="5"/>
  <c r="AB67" i="5"/>
  <c r="AA67" i="5"/>
  <c r="Z67" i="5"/>
  <c r="Z68" i="5" s="1"/>
  <c r="Y67" i="5"/>
  <c r="X67" i="5"/>
  <c r="W67" i="5"/>
  <c r="V67" i="5"/>
  <c r="U67" i="5"/>
  <c r="T67" i="5"/>
  <c r="S67" i="5"/>
  <c r="R67" i="5"/>
  <c r="Q67" i="5"/>
  <c r="P67" i="5"/>
  <c r="O67" i="5"/>
  <c r="N67" i="5"/>
  <c r="M67" i="5"/>
  <c r="L67" i="5"/>
  <c r="L68" i="5" s="1"/>
  <c r="K67" i="5"/>
  <c r="J67" i="5"/>
  <c r="I67" i="5"/>
  <c r="H67" i="5"/>
  <c r="H68" i="5" s="1"/>
  <c r="G67" i="5"/>
  <c r="AM55" i="5"/>
  <c r="AL55" i="5"/>
  <c r="AK55" i="5"/>
  <c r="AJ55" i="5"/>
  <c r="AI55" i="5"/>
  <c r="AH55" i="5"/>
  <c r="AG55" i="5"/>
  <c r="AG68" i="5" s="1"/>
  <c r="AG81" i="5" s="1"/>
  <c r="AG90" i="5" s="1"/>
  <c r="AF55" i="5"/>
  <c r="AF68" i="5" s="1"/>
  <c r="AE55" i="5"/>
  <c r="AE68" i="5" s="1"/>
  <c r="AE81" i="5" s="1"/>
  <c r="AE90" i="5" s="1"/>
  <c r="AD55" i="5"/>
  <c r="AC55" i="5"/>
  <c r="AB55" i="5"/>
  <c r="AA55" i="5"/>
  <c r="Z55" i="5"/>
  <c r="Y55" i="5"/>
  <c r="X55" i="5"/>
  <c r="W55" i="5"/>
  <c r="V55" i="5"/>
  <c r="V68" i="5" s="1"/>
  <c r="U55" i="5"/>
  <c r="U68" i="5" s="1"/>
  <c r="U81" i="5" s="1"/>
  <c r="U90" i="5" s="1"/>
  <c r="T55" i="5"/>
  <c r="T68" i="5" s="1"/>
  <c r="S55" i="5"/>
  <c r="S68" i="5" s="1"/>
  <c r="R55" i="5"/>
  <c r="R68" i="5" s="1"/>
  <c r="Q55" i="5"/>
  <c r="Q68" i="5" s="1"/>
  <c r="Q81" i="5" s="1"/>
  <c r="Q90" i="5" s="1"/>
  <c r="P55" i="5"/>
  <c r="O55" i="5"/>
  <c r="N55" i="5"/>
  <c r="M55" i="5"/>
  <c r="L55" i="5"/>
  <c r="K55" i="5"/>
  <c r="J55" i="5"/>
  <c r="I55" i="5"/>
  <c r="H55" i="5"/>
  <c r="G55" i="5"/>
  <c r="AM48" i="5"/>
  <c r="AL48" i="5"/>
  <c r="AK48" i="5"/>
  <c r="AJ48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AI19" i="5"/>
  <c r="AI49" i="5" s="1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AM11" i="5"/>
  <c r="AM19" i="5" s="1"/>
  <c r="AM49" i="5" s="1"/>
  <c r="AL11" i="5"/>
  <c r="AL19" i="5" s="1"/>
  <c r="AL49" i="5" s="1"/>
  <c r="AK11" i="5"/>
  <c r="AJ11" i="5"/>
  <c r="AI11" i="5"/>
  <c r="AH11" i="5"/>
  <c r="AG11" i="5"/>
  <c r="AF11" i="5"/>
  <c r="AE11" i="5"/>
  <c r="AD11" i="5"/>
  <c r="AC11" i="5"/>
  <c r="AB11" i="5"/>
  <c r="AA11" i="5"/>
  <c r="AA19" i="5" s="1"/>
  <c r="Z11" i="5"/>
  <c r="Y11" i="5"/>
  <c r="Y19" i="5" s="1"/>
  <c r="Y49" i="5" s="1"/>
  <c r="X11" i="5"/>
  <c r="X19" i="5" s="1"/>
  <c r="X49" i="5" s="1"/>
  <c r="W11" i="5"/>
  <c r="V11" i="5"/>
  <c r="U11" i="5"/>
  <c r="U19" i="5" s="1"/>
  <c r="U49" i="5" s="1"/>
  <c r="T11" i="5"/>
  <c r="S11" i="5"/>
  <c r="R11" i="5"/>
  <c r="Q11" i="5"/>
  <c r="P11" i="5"/>
  <c r="O11" i="5"/>
  <c r="N11" i="5"/>
  <c r="M11" i="5"/>
  <c r="M19" i="5" s="1"/>
  <c r="L11" i="5"/>
  <c r="K11" i="5"/>
  <c r="K19" i="5" s="1"/>
  <c r="K49" i="5" s="1"/>
  <c r="J11" i="5"/>
  <c r="J19" i="5" s="1"/>
  <c r="J49" i="5" s="1"/>
  <c r="I11" i="5"/>
  <c r="H11" i="5"/>
  <c r="G11" i="5"/>
  <c r="G19" i="5" s="1"/>
  <c r="G49" i="5" s="1"/>
  <c r="L19" i="5" l="1"/>
  <c r="L49" i="5" s="1"/>
  <c r="Z19" i="5"/>
  <c r="Z49" i="5" s="1"/>
  <c r="M49" i="5"/>
  <c r="AA49" i="5"/>
  <c r="N19" i="5"/>
  <c r="N49" i="5" s="1"/>
  <c r="AB19" i="5"/>
  <c r="AB49" i="5" s="1"/>
  <c r="N68" i="5"/>
  <c r="N81" i="5" s="1"/>
  <c r="N90" i="5" s="1"/>
  <c r="AB68" i="5"/>
  <c r="AB81" i="5" s="1"/>
  <c r="AB90" i="5" s="1"/>
  <c r="O19" i="5"/>
  <c r="O49" i="5" s="1"/>
  <c r="AC19" i="5"/>
  <c r="AC49" i="5" s="1"/>
  <c r="O68" i="5"/>
  <c r="O81" i="5" s="1"/>
  <c r="O90" i="5" s="1"/>
  <c r="AC68" i="5"/>
  <c r="AC81" i="5" s="1"/>
  <c r="AC90" i="5" s="1"/>
  <c r="J68" i="5"/>
  <c r="J81" i="5" s="1"/>
  <c r="J90" i="5" s="1"/>
  <c r="X68" i="5"/>
  <c r="X81" i="5" s="1"/>
  <c r="X90" i="5" s="1"/>
  <c r="AL68" i="5"/>
  <c r="AL81" i="5" s="1"/>
  <c r="AL90" i="5" s="1"/>
  <c r="P19" i="5"/>
  <c r="P49" i="5" s="1"/>
  <c r="AD19" i="5"/>
  <c r="AD49" i="5" s="1"/>
  <c r="P68" i="5"/>
  <c r="AD68" i="5"/>
  <c r="K68" i="5"/>
  <c r="K81" i="5" s="1"/>
  <c r="K90" i="5" s="1"/>
  <c r="Y68" i="5"/>
  <c r="Y81" i="5" s="1"/>
  <c r="Y90" i="5" s="1"/>
  <c r="AM68" i="5"/>
  <c r="AM81" i="5" s="1"/>
  <c r="AM90" i="5" s="1"/>
  <c r="L81" i="5"/>
  <c r="L90" i="5" s="1"/>
  <c r="Z81" i="5"/>
  <c r="Z90" i="5" s="1"/>
  <c r="R81" i="5"/>
  <c r="R90" i="5" s="1"/>
  <c r="AF81" i="5"/>
  <c r="AF90" i="5" s="1"/>
  <c r="M68" i="5"/>
  <c r="M81" i="5" s="1"/>
  <c r="M90" i="5" s="1"/>
  <c r="AA68" i="5"/>
  <c r="AA81" i="5" s="1"/>
  <c r="AA90" i="5" s="1"/>
  <c r="S19" i="5"/>
  <c r="S49" i="5" s="1"/>
  <c r="I81" i="5"/>
  <c r="I90" i="5" s="1"/>
  <c r="AH19" i="5"/>
  <c r="AH49" i="5" s="1"/>
  <c r="H19" i="5"/>
  <c r="H49" i="5" s="1"/>
  <c r="AJ19" i="5"/>
  <c r="AJ49" i="5" s="1"/>
  <c r="Q19" i="5"/>
  <c r="Q49" i="5" s="1"/>
  <c r="AG19" i="5"/>
  <c r="AG49" i="5" s="1"/>
  <c r="T19" i="5"/>
  <c r="T49" i="5" s="1"/>
  <c r="V19" i="5"/>
  <c r="V49" i="5" s="1"/>
  <c r="AE19" i="5"/>
  <c r="AE49" i="5" s="1"/>
  <c r="I19" i="5"/>
  <c r="I49" i="5" s="1"/>
  <c r="W19" i="5"/>
  <c r="W49" i="5" s="1"/>
  <c r="AK19" i="5"/>
  <c r="AK49" i="5" s="1"/>
  <c r="R19" i="5"/>
  <c r="R49" i="5" s="1"/>
  <c r="AF19" i="5"/>
  <c r="AF49" i="5" s="1"/>
  <c r="AH81" i="5"/>
  <c r="AH90" i="5" s="1"/>
  <c r="AJ81" i="5"/>
  <c r="AJ90" i="5" s="1"/>
  <c r="P81" i="5"/>
  <c r="P90" i="5" s="1"/>
  <c r="AD81" i="5"/>
  <c r="AD90" i="5" s="1"/>
  <c r="H81" i="5"/>
  <c r="H90" i="5" s="1"/>
  <c r="S81" i="5"/>
  <c r="S90" i="5" s="1"/>
  <c r="T81" i="5"/>
  <c r="T90" i="5" s="1"/>
  <c r="V81" i="5"/>
  <c r="V90" i="5" s="1"/>
</calcChain>
</file>

<file path=xl/sharedStrings.xml><?xml version="1.0" encoding="utf-8"?>
<sst xmlns="http://schemas.openxmlformats.org/spreadsheetml/2006/main" count="125" uniqueCount="125">
  <si>
    <t>Net Income</t>
  </si>
  <si>
    <t>Fixed Assets</t>
  </si>
  <si>
    <t xml:space="preserve">Management Financial Statements as of </t>
  </si>
  <si>
    <t>Contains Confidential Information</t>
  </si>
  <si>
    <t>Jan 31, 22</t>
  </si>
  <si>
    <t>Feb 28, 22</t>
  </si>
  <si>
    <t>Mar 31, 22</t>
  </si>
  <si>
    <t>Apr 30, 22</t>
  </si>
  <si>
    <t>May 31, 22</t>
  </si>
  <si>
    <t>Jun 30, 22</t>
  </si>
  <si>
    <t>Jul 31, 22</t>
  </si>
  <si>
    <t>Aug 31, 22</t>
  </si>
  <si>
    <t>Sep 30, 22</t>
  </si>
  <si>
    <t>Oct 31, 22</t>
  </si>
  <si>
    <t>Nov 30, 22</t>
  </si>
  <si>
    <t>Dec 31, 22</t>
  </si>
  <si>
    <t>Jan 31, 23</t>
  </si>
  <si>
    <t>Feb 28, 23</t>
  </si>
  <si>
    <t>Mar 31, 23</t>
  </si>
  <si>
    <t>Apr 30, 23</t>
  </si>
  <si>
    <t>May 31, 23</t>
  </si>
  <si>
    <t>Jun 30, 23</t>
  </si>
  <si>
    <t>Jul 31, 23</t>
  </si>
  <si>
    <t>Aug 31, 23</t>
  </si>
  <si>
    <t>Sep 30, 23</t>
  </si>
  <si>
    <t>Oct 31, 23</t>
  </si>
  <si>
    <t>Nov 30, 23</t>
  </si>
  <si>
    <t>Dec 31, 23</t>
  </si>
  <si>
    <t>Jan 31, 24</t>
  </si>
  <si>
    <t>Feb 29, 24</t>
  </si>
  <si>
    <t>Mar 31, 24</t>
  </si>
  <si>
    <t>Apr 30, 24</t>
  </si>
  <si>
    <t>May 31, 24</t>
  </si>
  <si>
    <t>Jun 30, 24</t>
  </si>
  <si>
    <t>Jul 31, 24</t>
  </si>
  <si>
    <t>Aug 31, 24</t>
  </si>
  <si>
    <t>Sep 30, 24</t>
  </si>
  <si>
    <t>ASSETS</t>
  </si>
  <si>
    <t>Current Assets</t>
  </si>
  <si>
    <t>Checking/Savings</t>
  </si>
  <si>
    <t>1050 · TD Checking 44</t>
  </si>
  <si>
    <t>1055 · Bank of Burlington</t>
  </si>
  <si>
    <t>1060 · Bank of America O1049</t>
  </si>
  <si>
    <t>1065 · Bank of America I6494</t>
  </si>
  <si>
    <t>1100 · UBS Money Market</t>
  </si>
  <si>
    <t>1150 · Contra Account</t>
  </si>
  <si>
    <t>Total Checking/Savings</t>
  </si>
  <si>
    <t>Accounts Receivable</t>
  </si>
  <si>
    <t>1300 · Accounts Receivable</t>
  </si>
  <si>
    <t>Total Accounts Receivable</t>
  </si>
  <si>
    <t>Other Current Assets</t>
  </si>
  <si>
    <t>1350 · Due/To Stratton Aviation Tech</t>
  </si>
  <si>
    <t>1352 · Due/To Stratton Tech ME</t>
  </si>
  <si>
    <t>Total Other Current Assets</t>
  </si>
  <si>
    <t>Total Current Assets</t>
  </si>
  <si>
    <t>1400 · Warehouse Equipment</t>
  </si>
  <si>
    <t>1401 · Warehouse Equipment - STS</t>
  </si>
  <si>
    <t>1410 · Software - SAIP</t>
  </si>
  <si>
    <t>1420 · Computers</t>
  </si>
  <si>
    <t>1421 · Computers - STS</t>
  </si>
  <si>
    <t>1430 · Vehicles</t>
  </si>
  <si>
    <t>1450 · Furniture and Equipment</t>
  </si>
  <si>
    <t>1451 · Furniture and Equipment - STS</t>
  </si>
  <si>
    <t>1455 · Leasehold Improvements</t>
  </si>
  <si>
    <t>1490 · Accumulated Depreciation</t>
  </si>
  <si>
    <t>1491 · Accumulated Depreciation - STS</t>
  </si>
  <si>
    <t>Total Fixed Assets</t>
  </si>
  <si>
    <t>Other Assets</t>
  </si>
  <si>
    <t>1500 · Inventory</t>
  </si>
  <si>
    <t>1501 · Inventory - STS</t>
  </si>
  <si>
    <t>1505 · Inventory - Write Down</t>
  </si>
  <si>
    <t>1510 · Inventory - Pending RMA</t>
  </si>
  <si>
    <t>1520 · Open Core Exchange</t>
  </si>
  <si>
    <t>1545 · Inventory in Transit - Prepaid</t>
  </si>
  <si>
    <t>1550 · Inventory in Transit</t>
  </si>
  <si>
    <t>1551 · Inventory - Core Exchange</t>
  </si>
  <si>
    <t>1557 · Recoverable Expenses</t>
  </si>
  <si>
    <t>1600 · PrePaid Expense</t>
  </si>
  <si>
    <t>1601 · Prepaid Expense - STS</t>
  </si>
  <si>
    <t>1610 · Operating Leases</t>
  </si>
  <si>
    <t>1615 · Deposits - Prepaid Inventory</t>
  </si>
  <si>
    <t>1700 · Related Party</t>
  </si>
  <si>
    <t>Total Other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</si>
  <si>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</si>
  <si>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</si>
  <si>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</si>
  <si>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</si>
  <si>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</si>
  <si>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</si>
  <si>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</si>
  <si>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Other Current Liabilities</t>
  </si>
  <si>
    <t>2100 · Accrued Commission Expense</t>
  </si>
  <si>
    <t>2105 · Accrued Commisssion Expense FC</t>
  </si>
  <si>
    <t>2150 · Accrued Expenses</t>
  </si>
  <si>
    <t>2151 · Accrued Expenses - STS</t>
  </si>
  <si>
    <t>2153 · Accrued Expenses FC</t>
  </si>
  <si>
    <t>2155 · Accrued 401K</t>
  </si>
  <si>
    <t>2156 · Accrued Monthly Expenses</t>
  </si>
  <si>
    <t>2157 · Customer Deposits</t>
  </si>
  <si>
    <t>2160 · State Tax Payable</t>
  </si>
  <si>
    <t>2170 · Operating Leases Liabilities</t>
  </si>
  <si>
    <t>Total Other Current Liabilities</t>
  </si>
  <si>
    <t>Total Current Liabilities</t>
  </si>
  <si>
    <t>Long Term Liabilities</t>
  </si>
  <si>
    <t>2200 · UBS Line of Credit</t>
  </si>
  <si>
    <t>2210 · UBS Line of Credit - Taxes</t>
  </si>
  <si>
    <t>2200 · UBS Line of Credit - Other</t>
  </si>
  <si>
    <t>Total 2200 · UBS Line of Credit</t>
  </si>
  <si>
    <t>2230 · Morgan Stanley LOC</t>
  </si>
  <si>
    <t>2235 · Bank of America LOC</t>
  </si>
  <si>
    <t>2240 · Bank of Burlington LOC</t>
  </si>
  <si>
    <t>2300 · TGE Investments Loan</t>
  </si>
  <si>
    <t>2305 · Accrued Interest</t>
  </si>
  <si>
    <t>2310 · Operating Lease Liab Noncurrent</t>
  </si>
  <si>
    <t>Total Long Term Liabilities</t>
  </si>
  <si>
    <t>Total Liabilities</t>
  </si>
  <si>
    <t>Equity</t>
  </si>
  <si>
    <t>3050 · Capital - EHF</t>
  </si>
  <si>
    <t>3070 · Capital - SE</t>
  </si>
  <si>
    <t>3100 · Member  Draws - EHF</t>
  </si>
  <si>
    <t>3160 · Member Draws - SE</t>
  </si>
  <si>
    <t>3300 · Retained Earnings</t>
  </si>
  <si>
    <t>Total Equity</t>
  </si>
  <si>
    <t>TOTAL LIABILITIES &amp; EQUITY</t>
  </si>
  <si>
    <t>Statements prior to 2024 auditor reviewed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</si>
</sst>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15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450850</xdr:colOff>
      <xdr:row>7</xdr:row>
      <xdr:rowOff>44450</xdr:rowOff>
    </xdr:from>
    <xdr:to>
      <xdr:col>11</xdr:col>
      <xdr:colOff>295275</xdr:colOff>
      <xdr:row>11</xdr:row>
      <xdr:rowOff>66675</xdr:rowOff>
    </xdr:to>
    <xdr:pic>
      <xdr:nvPicPr>
        <xdr:cNvPr id="2" name="image_1">
          <a:extLst>
            <a:ext uri="{FF2B5EF4-FFF2-40B4-BE49-F238E27FC236}">
              <a16:creationId xmlns:a16="http://schemas.microsoft.com/office/drawing/2014/main" id="{8B097D1C-DEB2-4558-9B03-3EF4E0681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314450"/>
          <a:ext cx="4168775" cy="739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5</xdr:col>
          <xdr:colOff>0</xdr:colOff>
          <xdr:row>1</xdr:row>
          <xdr:rowOff>12700</xdr:rowOff>
        </xdr:to>
        <xdr:sp macro="" textlink="">
          <xdr:nvSpPr>
            <xdr:cNvPr id="6145" name="FILTER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5</xdr:col>
          <xdr:colOff>0</xdr:colOff>
          <xdr:row>1</xdr:row>
          <xdr:rowOff>12700</xdr:rowOff>
        </xdr:to>
        <xdr:sp macro="" textlink="">
          <xdr:nvSpPr>
            <xdr:cNvPr id="6146" name="HEADER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EA099-48FA-42B7-81DD-FD6411F106A8}">
  <sheetPr>
    <tabColor theme="4" tint="0.79998168889431442"/>
  </sheetPr>
  <dimension ref="F14:K16"/>
  <sheetViews>
    <sheetView showGridLines="0" tabSelected="1" zoomScaleNormal="100" workbookViewId="0"/>
  </sheetViews>
  <sheetFormatPr defaultRowHeight="14.5" x14ac:dyDescent="0.35"/>
  <cols>
    <col min="1" max="1" width="2.81640625" customWidth="1"/>
    <col min="10" max="10" width="9.54296875" bestFit="1" customWidth="1"/>
  </cols>
  <sheetData>
    <row r="14" spans="6:11" x14ac:dyDescent="0.35">
      <c r="F14" s="12" t="s">
        <v>2</v>
      </c>
      <c r="G14" s="13"/>
      <c r="H14" s="13"/>
      <c r="I14" s="13"/>
      <c r="J14" s="14">
        <v>45565</v>
      </c>
      <c r="K14" s="12"/>
    </row>
    <row r="15" spans="6:11" x14ac:dyDescent="0.35">
      <c r="F15" s="12" t="s">
        <v>124</v>
      </c>
      <c r="G15" s="13"/>
      <c r="H15" s="13"/>
      <c r="I15" s="13"/>
      <c r="J15" s="14"/>
      <c r="K15" s="12"/>
    </row>
    <row r="16" spans="6:11" x14ac:dyDescent="0.35">
      <c r="F16" s="11" t="s">
        <v>3</v>
      </c>
    </row>
  </sheetData>
  <pageMargins left="0.7" right="0.7" top="0.75" bottom="0.75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3DFCC-719F-403C-9A36-39917555F49A}">
  <sheetPr codeName="Sheet2"/>
  <dimension ref="A1:AM91"/>
  <sheetViews>
    <sheetView showGridLines="0" workbookViewId="0">
      <pane xSplit="6" ySplit="1" topLeftCell="G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4.5" x14ac:dyDescent="0.35"/>
  <cols>
    <col min="1" max="1" width="2.81640625" customWidth="1" collapsed="1"/>
    <col min="2" max="5" width="2.90625" style="7" customWidth="1"/>
    <col min="6" max="6" width="30.26953125" style="7" customWidth="1"/>
    <col min="7" max="39" width="11.6328125" customWidth="1"/>
  </cols>
  <sheetData>
    <row r="1" spans="1:39" s="10" customFormat="1" ht="15" thickBot="1" x14ac:dyDescent="0.4">
      <c r="A1"/>
      <c r="B1" s="8"/>
      <c r="C1" s="8"/>
      <c r="D1" s="8"/>
      <c r="E1" s="8"/>
      <c r="F1" s="8"/>
      <c r="G1" s="9" t="s">
        <v>4</v>
      </c>
      <c r="H1" s="9" t="s">
        <v>5</v>
      </c>
      <c r="I1" s="9" t="s">
        <v>6</v>
      </c>
      <c r="J1" s="9" t="s">
        <v>7</v>
      </c>
      <c r="K1" s="9" t="s">
        <v>8</v>
      </c>
      <c r="L1" s="9" t="s">
        <v>9</v>
      </c>
      <c r="M1" s="9" t="s">
        <v>10</v>
      </c>
      <c r="N1" s="9" t="s">
        <v>11</v>
      </c>
      <c r="O1" s="9" t="s">
        <v>12</v>
      </c>
      <c r="P1" s="9" t="s">
        <v>13</v>
      </c>
      <c r="Q1" s="9" t="s">
        <v>14</v>
      </c>
      <c r="R1" s="9" t="s">
        <v>15</v>
      </c>
      <c r="S1" s="9" t="s">
        <v>16</v>
      </c>
      <c r="T1" s="9" t="s">
        <v>17</v>
      </c>
      <c r="U1" s="9" t="s">
        <v>18</v>
      </c>
      <c r="V1" s="9" t="s">
        <v>19</v>
      </c>
      <c r="W1" s="9" t="s">
        <v>20</v>
      </c>
      <c r="X1" s="9" t="s">
        <v>21</v>
      </c>
      <c r="Y1" s="9" t="s">
        <v>22</v>
      </c>
      <c r="Z1" s="9" t="s">
        <v>23</v>
      </c>
      <c r="AA1" s="9" t="s">
        <v>24</v>
      </c>
      <c r="AB1" s="9" t="s">
        <v>25</v>
      </c>
      <c r="AC1" s="9" t="s">
        <v>26</v>
      </c>
      <c r="AD1" s="9" t="s">
        <v>27</v>
      </c>
      <c r="AE1" s="9" t="s">
        <v>28</v>
      </c>
      <c r="AF1" s="9" t="s">
        <v>29</v>
      </c>
      <c r="AG1" s="9" t="s">
        <v>30</v>
      </c>
      <c r="AH1" s="9" t="s">
        <v>31</v>
      </c>
      <c r="AI1" s="9" t="s">
        <v>32</v>
      </c>
      <c r="AJ1" s="9" t="s">
        <v>33</v>
      </c>
      <c r="AK1" s="9" t="s">
        <v>34</v>
      </c>
      <c r="AL1" s="9" t="s">
        <v>35</v>
      </c>
      <c r="AM1" s="9" t="s">
        <v>36</v>
      </c>
    </row>
    <row r="2" spans="1:39" ht="15" thickTop="1" x14ac:dyDescent="0.35">
      <c r="B2" s="1" t="s">
        <v>37</v>
      </c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35">
      <c r="B3" s="1"/>
      <c r="C3" s="1" t="s">
        <v>38</v>
      </c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x14ac:dyDescent="0.35">
      <c r="B4" s="1"/>
      <c r="C4" s="1"/>
      <c r="D4" s="1" t="s">
        <v>39</v>
      </c>
      <c r="E4" s="1"/>
      <c r="F4" s="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x14ac:dyDescent="0.35">
      <c r="B5" s="1"/>
      <c r="C5" s="1"/>
      <c r="D5" s="1"/>
      <c r="E5" s="1" t="s">
        <v>40</v>
      </c>
      <c r="F5" s="1"/>
      <c r="G5" s="2">
        <v>268498.87</v>
      </c>
      <c r="H5" s="2">
        <v>455963.03</v>
      </c>
      <c r="I5" s="2">
        <v>356695.96</v>
      </c>
      <c r="J5" s="2">
        <v>314869.34999999998</v>
      </c>
      <c r="K5" s="2">
        <v>448451.96</v>
      </c>
      <c r="L5" s="2">
        <v>245030.23</v>
      </c>
      <c r="M5" s="2">
        <v>368788.85</v>
      </c>
      <c r="N5" s="2">
        <v>678780.43</v>
      </c>
      <c r="O5" s="2">
        <v>423199.64</v>
      </c>
      <c r="P5" s="2">
        <v>376476.15</v>
      </c>
      <c r="Q5" s="2">
        <v>2131302.09</v>
      </c>
      <c r="R5" s="2">
        <v>411283.7</v>
      </c>
      <c r="S5" s="2">
        <v>87189.05</v>
      </c>
      <c r="T5" s="2">
        <v>1467778.54</v>
      </c>
      <c r="U5" s="2">
        <v>272732.71999999997</v>
      </c>
      <c r="V5" s="2">
        <v>739635.09</v>
      </c>
      <c r="W5" s="2">
        <v>340134.94</v>
      </c>
      <c r="X5" s="2">
        <v>206441.55</v>
      </c>
      <c r="Y5" s="2">
        <v>84269.97</v>
      </c>
      <c r="Z5" s="2">
        <v>45217.94</v>
      </c>
      <c r="AA5" s="2">
        <v>33922.519999999997</v>
      </c>
      <c r="AB5" s="2">
        <v>75498.03</v>
      </c>
      <c r="AC5" s="2">
        <v>918226.98</v>
      </c>
      <c r="AD5" s="2">
        <v>4759697.57</v>
      </c>
      <c r="AE5" s="2">
        <v>853149.67</v>
      </c>
      <c r="AF5" s="2">
        <v>491259.78</v>
      </c>
      <c r="AG5" s="2">
        <v>903683.2</v>
      </c>
      <c r="AH5" s="2">
        <v>220703.86</v>
      </c>
      <c r="AI5" s="2">
        <v>176713.91</v>
      </c>
      <c r="AJ5" s="2">
        <v>216341</v>
      </c>
      <c r="AK5" s="2">
        <v>284927.21000000002</v>
      </c>
      <c r="AL5" s="2">
        <v>993471.1</v>
      </c>
      <c r="AM5" s="2">
        <v>136341.5</v>
      </c>
    </row>
    <row r="6" spans="1:39" x14ac:dyDescent="0.35">
      <c r="B6" s="1"/>
      <c r="C6" s="1"/>
      <c r="D6" s="1"/>
      <c r="E6" s="1" t="s">
        <v>41</v>
      </c>
      <c r="F6" s="1"/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5000</v>
      </c>
      <c r="R6" s="2">
        <v>5000</v>
      </c>
      <c r="S6" s="2">
        <v>5000</v>
      </c>
      <c r="T6" s="2">
        <v>5000</v>
      </c>
      <c r="U6" s="2">
        <v>5018.58</v>
      </c>
      <c r="V6" s="2">
        <v>72125.97</v>
      </c>
      <c r="W6" s="2">
        <v>28068.55</v>
      </c>
      <c r="X6" s="2">
        <v>74545.7</v>
      </c>
      <c r="Y6" s="2">
        <v>64668</v>
      </c>
      <c r="Z6" s="2">
        <v>22803.4</v>
      </c>
      <c r="AA6" s="2">
        <v>29697.32</v>
      </c>
      <c r="AB6" s="2">
        <v>85581.34</v>
      </c>
      <c r="AC6" s="2">
        <v>903545.32</v>
      </c>
      <c r="AD6" s="2">
        <v>46551.519999999997</v>
      </c>
      <c r="AE6" s="2">
        <v>54371.22</v>
      </c>
      <c r="AF6" s="2">
        <v>24772.22</v>
      </c>
      <c r="AG6" s="2">
        <v>74488.539999999994</v>
      </c>
      <c r="AH6" s="2">
        <v>29472.82</v>
      </c>
      <c r="AI6" s="2">
        <v>7749.48</v>
      </c>
      <c r="AJ6" s="2">
        <v>3527.37</v>
      </c>
      <c r="AK6" s="2">
        <v>3411.81</v>
      </c>
      <c r="AL6" s="2">
        <v>3295.94</v>
      </c>
      <c r="AM6" s="2">
        <v>7185.79</v>
      </c>
    </row>
    <row r="7" spans="1:39" x14ac:dyDescent="0.35">
      <c r="B7" s="1"/>
      <c r="C7" s="1"/>
      <c r="D7" s="1"/>
      <c r="E7" s="1" t="s">
        <v>42</v>
      </c>
      <c r="F7" s="1"/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1000</v>
      </c>
      <c r="AE7" s="2">
        <v>48953.02</v>
      </c>
      <c r="AF7" s="2">
        <v>16482.78</v>
      </c>
      <c r="AG7" s="2">
        <v>15613.5</v>
      </c>
      <c r="AH7" s="2">
        <v>201524.37</v>
      </c>
      <c r="AI7" s="2">
        <v>156036.01999999999</v>
      </c>
      <c r="AJ7" s="2">
        <v>100.98</v>
      </c>
      <c r="AK7" s="2">
        <v>100.5</v>
      </c>
      <c r="AL7" s="2">
        <v>100.94</v>
      </c>
      <c r="AM7" s="2">
        <v>100.19</v>
      </c>
    </row>
    <row r="8" spans="1:39" x14ac:dyDescent="0.35">
      <c r="B8" s="1"/>
      <c r="C8" s="1"/>
      <c r="D8" s="1"/>
      <c r="E8" s="1" t="s">
        <v>43</v>
      </c>
      <c r="F8" s="1"/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1000</v>
      </c>
      <c r="AG8" s="2">
        <v>61000</v>
      </c>
      <c r="AH8" s="2">
        <v>9562.27</v>
      </c>
      <c r="AI8" s="2">
        <v>62490.27</v>
      </c>
      <c r="AJ8" s="2">
        <v>0</v>
      </c>
      <c r="AK8" s="2">
        <v>0</v>
      </c>
      <c r="AL8" s="2">
        <v>0</v>
      </c>
      <c r="AM8" s="2">
        <v>0</v>
      </c>
    </row>
    <row r="9" spans="1:39" x14ac:dyDescent="0.35">
      <c r="B9" s="1"/>
      <c r="C9" s="1"/>
      <c r="D9" s="1"/>
      <c r="E9" s="1" t="s">
        <v>44</v>
      </c>
      <c r="F9" s="1"/>
      <c r="G9" s="2">
        <v>312128.98</v>
      </c>
      <c r="H9" s="2">
        <v>160083.97</v>
      </c>
      <c r="I9" s="2">
        <v>857862.01</v>
      </c>
      <c r="J9" s="2">
        <v>311699.56</v>
      </c>
      <c r="K9" s="2">
        <v>127276.7</v>
      </c>
      <c r="L9" s="2">
        <v>30449.599999999999</v>
      </c>
      <c r="M9" s="2">
        <v>4935.7700000000004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</row>
    <row r="10" spans="1:39" ht="15" thickBot="1" x14ac:dyDescent="0.4">
      <c r="B10" s="1"/>
      <c r="C10" s="1"/>
      <c r="D10" s="1"/>
      <c r="E10" s="1" t="s">
        <v>45</v>
      </c>
      <c r="F10" s="1"/>
      <c r="G10" s="3">
        <v>2900</v>
      </c>
      <c r="H10" s="3">
        <v>2900</v>
      </c>
      <c r="I10" s="3">
        <v>2900</v>
      </c>
      <c r="J10" s="3">
        <v>2900</v>
      </c>
      <c r="K10" s="3">
        <v>2900</v>
      </c>
      <c r="L10" s="3">
        <v>2900</v>
      </c>
      <c r="M10" s="3">
        <v>2900</v>
      </c>
      <c r="N10" s="3">
        <v>2900</v>
      </c>
      <c r="O10" s="3">
        <v>2900</v>
      </c>
      <c r="P10" s="3">
        <v>2900</v>
      </c>
      <c r="Q10" s="3">
        <v>2900</v>
      </c>
      <c r="R10" s="3">
        <v>2900</v>
      </c>
      <c r="S10" s="3">
        <v>2900</v>
      </c>
      <c r="T10" s="3">
        <v>2900</v>
      </c>
      <c r="U10" s="3">
        <v>2900</v>
      </c>
      <c r="V10" s="3">
        <v>2900</v>
      </c>
      <c r="W10" s="3">
        <v>2900</v>
      </c>
      <c r="X10" s="3">
        <v>2900</v>
      </c>
      <c r="Y10" s="3">
        <v>2900</v>
      </c>
      <c r="Z10" s="3">
        <v>2900</v>
      </c>
      <c r="AA10" s="3">
        <v>2900</v>
      </c>
      <c r="AB10" s="3">
        <v>2900</v>
      </c>
      <c r="AC10" s="3">
        <v>2900</v>
      </c>
      <c r="AD10" s="3">
        <v>2900</v>
      </c>
      <c r="AE10" s="3">
        <v>2900</v>
      </c>
      <c r="AF10" s="3">
        <v>2900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</row>
    <row r="11" spans="1:39" x14ac:dyDescent="0.35">
      <c r="B11" s="1"/>
      <c r="C11" s="1"/>
      <c r="D11" s="1" t="s">
        <v>46</v>
      </c>
      <c r="E11" s="1"/>
      <c r="F11" s="1"/>
      <c r="G11" s="2">
        <f t="shared" ref="G11:AM11" si="0">ROUND(SUM(G4:G10),5)</f>
        <v>583527.85</v>
      </c>
      <c r="H11" s="2">
        <f t="shared" si="0"/>
        <v>618947</v>
      </c>
      <c r="I11" s="2">
        <f t="shared" si="0"/>
        <v>1217457.97</v>
      </c>
      <c r="J11" s="2">
        <f t="shared" si="0"/>
        <v>629468.91</v>
      </c>
      <c r="K11" s="2">
        <f t="shared" si="0"/>
        <v>578628.66</v>
      </c>
      <c r="L11" s="2">
        <f t="shared" si="0"/>
        <v>278379.83</v>
      </c>
      <c r="M11" s="2">
        <f t="shared" si="0"/>
        <v>376624.62</v>
      </c>
      <c r="N11" s="2">
        <f t="shared" si="0"/>
        <v>681680.43</v>
      </c>
      <c r="O11" s="2">
        <f t="shared" si="0"/>
        <v>426099.64</v>
      </c>
      <c r="P11" s="2">
        <f t="shared" si="0"/>
        <v>379376.15</v>
      </c>
      <c r="Q11" s="2">
        <f t="shared" si="0"/>
        <v>2139202.09</v>
      </c>
      <c r="R11" s="2">
        <f t="shared" si="0"/>
        <v>419183.7</v>
      </c>
      <c r="S11" s="2">
        <f t="shared" si="0"/>
        <v>95089.05</v>
      </c>
      <c r="T11" s="2">
        <f t="shared" si="0"/>
        <v>1475678.54</v>
      </c>
      <c r="U11" s="2">
        <f t="shared" si="0"/>
        <v>280651.3</v>
      </c>
      <c r="V11" s="2">
        <f t="shared" si="0"/>
        <v>814661.06</v>
      </c>
      <c r="W11" s="2">
        <f t="shared" si="0"/>
        <v>371103.49</v>
      </c>
      <c r="X11" s="2">
        <f t="shared" si="0"/>
        <v>283887.25</v>
      </c>
      <c r="Y11" s="2">
        <f t="shared" si="0"/>
        <v>151837.97</v>
      </c>
      <c r="Z11" s="2">
        <f t="shared" si="0"/>
        <v>70921.34</v>
      </c>
      <c r="AA11" s="2">
        <f t="shared" si="0"/>
        <v>66519.839999999997</v>
      </c>
      <c r="AB11" s="2">
        <f t="shared" si="0"/>
        <v>163979.37</v>
      </c>
      <c r="AC11" s="2">
        <f t="shared" si="0"/>
        <v>1824672.3</v>
      </c>
      <c r="AD11" s="2">
        <f t="shared" si="0"/>
        <v>4810149.09</v>
      </c>
      <c r="AE11" s="2">
        <f t="shared" si="0"/>
        <v>959373.91</v>
      </c>
      <c r="AF11" s="2">
        <f t="shared" si="0"/>
        <v>536414.78</v>
      </c>
      <c r="AG11" s="2">
        <f t="shared" si="0"/>
        <v>1054785.24</v>
      </c>
      <c r="AH11" s="2">
        <f t="shared" si="0"/>
        <v>461263.32</v>
      </c>
      <c r="AI11" s="2">
        <f t="shared" si="0"/>
        <v>402989.68</v>
      </c>
      <c r="AJ11" s="2">
        <f t="shared" si="0"/>
        <v>219969.35</v>
      </c>
      <c r="AK11" s="2">
        <f t="shared" si="0"/>
        <v>288439.52</v>
      </c>
      <c r="AL11" s="2">
        <f t="shared" si="0"/>
        <v>996867.98</v>
      </c>
      <c r="AM11" s="2">
        <f t="shared" si="0"/>
        <v>143627.48000000001</v>
      </c>
    </row>
    <row r="12" spans="1:39" x14ac:dyDescent="0.35">
      <c r="B12" s="1"/>
      <c r="C12" s="1"/>
      <c r="D12" s="1" t="s">
        <v>47</v>
      </c>
      <c r="E12" s="1"/>
      <c r="F12" s="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ht="15" thickBot="1" x14ac:dyDescent="0.4">
      <c r="B13" s="1"/>
      <c r="C13" s="1"/>
      <c r="D13" s="1"/>
      <c r="E13" s="1" t="s">
        <v>48</v>
      </c>
      <c r="F13" s="1"/>
      <c r="G13" s="3">
        <v>6638401.4199999999</v>
      </c>
      <c r="H13" s="3">
        <v>5113154.16</v>
      </c>
      <c r="I13" s="3">
        <v>4910150.3600000003</v>
      </c>
      <c r="J13" s="3">
        <v>4472409.45</v>
      </c>
      <c r="K13" s="3">
        <v>4871474.99</v>
      </c>
      <c r="L13" s="3">
        <v>5964663.5099999998</v>
      </c>
      <c r="M13" s="3">
        <v>5885489.1399999997</v>
      </c>
      <c r="N13" s="3">
        <v>6019764.4699999997</v>
      </c>
      <c r="O13" s="3">
        <v>6240845.9699999997</v>
      </c>
      <c r="P13" s="3">
        <v>6996033.2400000002</v>
      </c>
      <c r="Q13" s="3">
        <v>8568819.7699999996</v>
      </c>
      <c r="R13" s="3">
        <v>6505381.5199999996</v>
      </c>
      <c r="S13" s="3">
        <v>6310802.0999999996</v>
      </c>
      <c r="T13" s="3">
        <v>6558284.79</v>
      </c>
      <c r="U13" s="3">
        <v>6770213.9800000004</v>
      </c>
      <c r="V13" s="3">
        <v>7919469.1200000001</v>
      </c>
      <c r="W13" s="3">
        <v>7909901.7599999998</v>
      </c>
      <c r="X13" s="3">
        <v>8600362.6699999999</v>
      </c>
      <c r="Y13" s="3">
        <v>7569496.9900000002</v>
      </c>
      <c r="Z13" s="3">
        <v>8259676.0800000001</v>
      </c>
      <c r="AA13" s="3">
        <v>8007547.6200000001</v>
      </c>
      <c r="AB13" s="3">
        <v>8107162.7400000002</v>
      </c>
      <c r="AC13" s="3">
        <v>9688458.6600000001</v>
      </c>
      <c r="AD13" s="3">
        <v>8443726.1099999994</v>
      </c>
      <c r="AE13" s="3">
        <v>7813223.2300000004</v>
      </c>
      <c r="AF13" s="3">
        <v>9228057.6500000004</v>
      </c>
      <c r="AG13" s="3">
        <v>12048621.199999999</v>
      </c>
      <c r="AH13" s="3">
        <v>11196102.359999999</v>
      </c>
      <c r="AI13" s="3">
        <v>13386195.92</v>
      </c>
      <c r="AJ13" s="3">
        <v>15251990</v>
      </c>
      <c r="AK13" s="3">
        <v>16333606.560000001</v>
      </c>
      <c r="AL13" s="3">
        <v>19170497.739999998</v>
      </c>
      <c r="AM13" s="3">
        <v>18571887.620000001</v>
      </c>
    </row>
    <row r="14" spans="1:39" x14ac:dyDescent="0.35">
      <c r="B14" s="1"/>
      <c r="C14" s="1"/>
      <c r="D14" s="1" t="s">
        <v>49</v>
      </c>
      <c r="E14" s="1"/>
      <c r="F14" s="1"/>
      <c r="G14" s="2">
        <f t="shared" ref="G14:AM14" si="1">ROUND(SUM(G12:G13),5)</f>
        <v>6638401.4199999999</v>
      </c>
      <c r="H14" s="2">
        <f t="shared" si="1"/>
        <v>5113154.16</v>
      </c>
      <c r="I14" s="2">
        <f t="shared" si="1"/>
        <v>4910150.3600000003</v>
      </c>
      <c r="J14" s="2">
        <f t="shared" si="1"/>
        <v>4472409.45</v>
      </c>
      <c r="K14" s="2">
        <f t="shared" si="1"/>
        <v>4871474.99</v>
      </c>
      <c r="L14" s="2">
        <f t="shared" si="1"/>
        <v>5964663.5099999998</v>
      </c>
      <c r="M14" s="2">
        <f t="shared" si="1"/>
        <v>5885489.1399999997</v>
      </c>
      <c r="N14" s="2">
        <f t="shared" si="1"/>
        <v>6019764.4699999997</v>
      </c>
      <c r="O14" s="2">
        <f t="shared" si="1"/>
        <v>6240845.9699999997</v>
      </c>
      <c r="P14" s="2">
        <f t="shared" si="1"/>
        <v>6996033.2400000002</v>
      </c>
      <c r="Q14" s="2">
        <f t="shared" si="1"/>
        <v>8568819.7699999996</v>
      </c>
      <c r="R14" s="2">
        <f t="shared" si="1"/>
        <v>6505381.5199999996</v>
      </c>
      <c r="S14" s="2">
        <f t="shared" si="1"/>
        <v>6310802.0999999996</v>
      </c>
      <c r="T14" s="2">
        <f t="shared" si="1"/>
        <v>6558284.79</v>
      </c>
      <c r="U14" s="2">
        <f t="shared" si="1"/>
        <v>6770213.9800000004</v>
      </c>
      <c r="V14" s="2">
        <f t="shared" si="1"/>
        <v>7919469.1200000001</v>
      </c>
      <c r="W14" s="2">
        <f t="shared" si="1"/>
        <v>7909901.7599999998</v>
      </c>
      <c r="X14" s="2">
        <f t="shared" si="1"/>
        <v>8600362.6699999999</v>
      </c>
      <c r="Y14" s="2">
        <f t="shared" si="1"/>
        <v>7569496.9900000002</v>
      </c>
      <c r="Z14" s="2">
        <f t="shared" si="1"/>
        <v>8259676.0800000001</v>
      </c>
      <c r="AA14" s="2">
        <f t="shared" si="1"/>
        <v>8007547.6200000001</v>
      </c>
      <c r="AB14" s="2">
        <f t="shared" si="1"/>
        <v>8107162.7400000002</v>
      </c>
      <c r="AC14" s="2">
        <f t="shared" si="1"/>
        <v>9688458.6600000001</v>
      </c>
      <c r="AD14" s="2">
        <f t="shared" si="1"/>
        <v>8443726.1099999994</v>
      </c>
      <c r="AE14" s="2">
        <f t="shared" si="1"/>
        <v>7813223.2300000004</v>
      </c>
      <c r="AF14" s="2">
        <f t="shared" si="1"/>
        <v>9228057.6500000004</v>
      </c>
      <c r="AG14" s="2">
        <f t="shared" si="1"/>
        <v>12048621.199999999</v>
      </c>
      <c r="AH14" s="2">
        <f t="shared" si="1"/>
        <v>11196102.359999999</v>
      </c>
      <c r="AI14" s="2">
        <f t="shared" si="1"/>
        <v>13386195.92</v>
      </c>
      <c r="AJ14" s="2">
        <f t="shared" si="1"/>
        <v>15251990</v>
      </c>
      <c r="AK14" s="2">
        <f t="shared" si="1"/>
        <v>16333606.560000001</v>
      </c>
      <c r="AL14" s="2">
        <f t="shared" si="1"/>
        <v>19170497.739999998</v>
      </c>
      <c r="AM14" s="2">
        <f t="shared" si="1"/>
        <v>18571887.620000001</v>
      </c>
    </row>
    <row r="15" spans="1:39" x14ac:dyDescent="0.35">
      <c r="B15" s="1"/>
      <c r="C15" s="1"/>
      <c r="D15" s="1" t="s">
        <v>50</v>
      </c>
      <c r="E15" s="1"/>
      <c r="F15" s="1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x14ac:dyDescent="0.35">
      <c r="B16" s="1"/>
      <c r="C16" s="1"/>
      <c r="D16" s="1"/>
      <c r="E16" s="1" t="s">
        <v>51</v>
      </c>
      <c r="F16" s="1"/>
      <c r="G16" s="2">
        <v>0</v>
      </c>
      <c r="H16" s="2">
        <v>0</v>
      </c>
      <c r="I16" s="2">
        <v>0</v>
      </c>
      <c r="J16" s="2">
        <v>0</v>
      </c>
      <c r="K16" s="2">
        <v>63735.22</v>
      </c>
      <c r="L16" s="2">
        <v>72959.34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</row>
    <row r="17" spans="2:39" ht="15" thickBot="1" x14ac:dyDescent="0.4">
      <c r="B17" s="1"/>
      <c r="C17" s="1"/>
      <c r="D17" s="1"/>
      <c r="E17" s="1" t="s">
        <v>52</v>
      </c>
      <c r="F17" s="1"/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9525.7099999999991</v>
      </c>
      <c r="Z17" s="2">
        <v>140854.93</v>
      </c>
      <c r="AA17" s="2">
        <v>304505.78000000003</v>
      </c>
      <c r="AB17" s="2">
        <v>463904.96</v>
      </c>
      <c r="AC17" s="2">
        <v>496244.73</v>
      </c>
      <c r="AD17" s="2">
        <v>685598.5</v>
      </c>
      <c r="AE17" s="2">
        <v>754954.05</v>
      </c>
      <c r="AF17" s="2">
        <v>768863.11</v>
      </c>
      <c r="AG17" s="2">
        <v>789655.12</v>
      </c>
      <c r="AH17" s="2">
        <v>816983.41</v>
      </c>
      <c r="AI17" s="2">
        <v>881510.42</v>
      </c>
      <c r="AJ17" s="2">
        <v>891860.45</v>
      </c>
      <c r="AK17" s="2">
        <v>952454.87</v>
      </c>
      <c r="AL17" s="2">
        <v>1015703.48</v>
      </c>
      <c r="AM17" s="2">
        <v>1025961.79</v>
      </c>
    </row>
    <row r="18" spans="2:39" ht="15" thickBot="1" x14ac:dyDescent="0.4">
      <c r="B18" s="1"/>
      <c r="C18" s="1"/>
      <c r="D18" s="1" t="s">
        <v>53</v>
      </c>
      <c r="E18" s="1"/>
      <c r="F18" s="1"/>
      <c r="G18" s="4">
        <f t="shared" ref="G18:AM18" si="2">ROUND(SUM(G15:G17),5)</f>
        <v>0</v>
      </c>
      <c r="H18" s="4">
        <f t="shared" si="2"/>
        <v>0</v>
      </c>
      <c r="I18" s="4">
        <f t="shared" si="2"/>
        <v>0</v>
      </c>
      <c r="J18" s="4">
        <f t="shared" si="2"/>
        <v>0</v>
      </c>
      <c r="K18" s="4">
        <f t="shared" si="2"/>
        <v>63735.22</v>
      </c>
      <c r="L18" s="4">
        <f t="shared" si="2"/>
        <v>72959.34</v>
      </c>
      <c r="M18" s="4">
        <f t="shared" si="2"/>
        <v>0</v>
      </c>
      <c r="N18" s="4">
        <f t="shared" si="2"/>
        <v>0</v>
      </c>
      <c r="O18" s="4">
        <f t="shared" si="2"/>
        <v>0</v>
      </c>
      <c r="P18" s="4">
        <f t="shared" si="2"/>
        <v>0</v>
      </c>
      <c r="Q18" s="4">
        <f t="shared" si="2"/>
        <v>0</v>
      </c>
      <c r="R18" s="4">
        <f t="shared" si="2"/>
        <v>0</v>
      </c>
      <c r="S18" s="4">
        <f t="shared" si="2"/>
        <v>0</v>
      </c>
      <c r="T18" s="4">
        <f t="shared" si="2"/>
        <v>0</v>
      </c>
      <c r="U18" s="4">
        <f t="shared" si="2"/>
        <v>0</v>
      </c>
      <c r="V18" s="4">
        <f t="shared" si="2"/>
        <v>0</v>
      </c>
      <c r="W18" s="4">
        <f t="shared" si="2"/>
        <v>0</v>
      </c>
      <c r="X18" s="4">
        <f t="shared" si="2"/>
        <v>0</v>
      </c>
      <c r="Y18" s="4">
        <f t="shared" si="2"/>
        <v>9525.7099999999991</v>
      </c>
      <c r="Z18" s="4">
        <f t="shared" si="2"/>
        <v>140854.93</v>
      </c>
      <c r="AA18" s="4">
        <f t="shared" si="2"/>
        <v>304505.78000000003</v>
      </c>
      <c r="AB18" s="4">
        <f t="shared" si="2"/>
        <v>463904.96</v>
      </c>
      <c r="AC18" s="4">
        <f t="shared" si="2"/>
        <v>496244.73</v>
      </c>
      <c r="AD18" s="4">
        <f t="shared" si="2"/>
        <v>685598.5</v>
      </c>
      <c r="AE18" s="4">
        <f t="shared" si="2"/>
        <v>754954.05</v>
      </c>
      <c r="AF18" s="4">
        <f t="shared" si="2"/>
        <v>768863.11</v>
      </c>
      <c r="AG18" s="4">
        <f t="shared" si="2"/>
        <v>789655.12</v>
      </c>
      <c r="AH18" s="4">
        <f t="shared" si="2"/>
        <v>816983.41</v>
      </c>
      <c r="AI18" s="4">
        <f t="shared" si="2"/>
        <v>881510.42</v>
      </c>
      <c r="AJ18" s="4">
        <f t="shared" si="2"/>
        <v>891860.45</v>
      </c>
      <c r="AK18" s="4">
        <f t="shared" si="2"/>
        <v>952454.87</v>
      </c>
      <c r="AL18" s="4">
        <f t="shared" si="2"/>
        <v>1015703.48</v>
      </c>
      <c r="AM18" s="4">
        <f t="shared" si="2"/>
        <v>1025961.79</v>
      </c>
    </row>
    <row r="19" spans="2:39" x14ac:dyDescent="0.35">
      <c r="B19" s="1"/>
      <c r="C19" s="1" t="s">
        <v>54</v>
      </c>
      <c r="D19" s="1"/>
      <c r="E19" s="1"/>
      <c r="F19" s="1"/>
      <c r="G19" s="2">
        <f t="shared" ref="G19:AM19" si="3">ROUND(G3+G11+G14+G18,5)</f>
        <v>7221929.2699999996</v>
      </c>
      <c r="H19" s="2">
        <f t="shared" si="3"/>
        <v>5732101.1600000001</v>
      </c>
      <c r="I19" s="2">
        <f t="shared" si="3"/>
        <v>6127608.3300000001</v>
      </c>
      <c r="J19" s="2">
        <f t="shared" si="3"/>
        <v>5101878.3600000003</v>
      </c>
      <c r="K19" s="2">
        <f t="shared" si="3"/>
        <v>5513838.8700000001</v>
      </c>
      <c r="L19" s="2">
        <f t="shared" si="3"/>
        <v>6316002.6799999997</v>
      </c>
      <c r="M19" s="2">
        <f t="shared" si="3"/>
        <v>6262113.7599999998</v>
      </c>
      <c r="N19" s="2">
        <f t="shared" si="3"/>
        <v>6701444.9000000004</v>
      </c>
      <c r="O19" s="2">
        <f t="shared" si="3"/>
        <v>6666945.6100000003</v>
      </c>
      <c r="P19" s="2">
        <f t="shared" si="3"/>
        <v>7375409.3899999997</v>
      </c>
      <c r="Q19" s="2">
        <f t="shared" si="3"/>
        <v>10708021.859999999</v>
      </c>
      <c r="R19" s="2">
        <f t="shared" si="3"/>
        <v>6924565.2199999997</v>
      </c>
      <c r="S19" s="2">
        <f t="shared" si="3"/>
        <v>6405891.1500000004</v>
      </c>
      <c r="T19" s="2">
        <f t="shared" si="3"/>
        <v>8033963.3300000001</v>
      </c>
      <c r="U19" s="2">
        <f t="shared" si="3"/>
        <v>7050865.2800000003</v>
      </c>
      <c r="V19" s="2">
        <f t="shared" si="3"/>
        <v>8734130.1799999997</v>
      </c>
      <c r="W19" s="2">
        <f t="shared" si="3"/>
        <v>8281005.25</v>
      </c>
      <c r="X19" s="2">
        <f t="shared" si="3"/>
        <v>8884249.9199999999</v>
      </c>
      <c r="Y19" s="2">
        <f t="shared" si="3"/>
        <v>7730860.6699999999</v>
      </c>
      <c r="Z19" s="2">
        <f t="shared" si="3"/>
        <v>8471452.3499999996</v>
      </c>
      <c r="AA19" s="2">
        <f t="shared" si="3"/>
        <v>8378573.2400000002</v>
      </c>
      <c r="AB19" s="2">
        <f t="shared" si="3"/>
        <v>8735047.0700000003</v>
      </c>
      <c r="AC19" s="2">
        <f t="shared" si="3"/>
        <v>12009375.689999999</v>
      </c>
      <c r="AD19" s="2">
        <f t="shared" si="3"/>
        <v>13939473.699999999</v>
      </c>
      <c r="AE19" s="2">
        <f t="shared" si="3"/>
        <v>9527551.1899999995</v>
      </c>
      <c r="AF19" s="2">
        <f t="shared" si="3"/>
        <v>10533335.539999999</v>
      </c>
      <c r="AG19" s="2">
        <f t="shared" si="3"/>
        <v>13893061.560000001</v>
      </c>
      <c r="AH19" s="2">
        <f t="shared" si="3"/>
        <v>12474349.09</v>
      </c>
      <c r="AI19" s="2">
        <f t="shared" si="3"/>
        <v>14670696.02</v>
      </c>
      <c r="AJ19" s="2">
        <f t="shared" si="3"/>
        <v>16363819.800000001</v>
      </c>
      <c r="AK19" s="2">
        <f t="shared" si="3"/>
        <v>17574500.949999999</v>
      </c>
      <c r="AL19" s="2">
        <f t="shared" si="3"/>
        <v>21183069.199999999</v>
      </c>
      <c r="AM19" s="2">
        <f t="shared" si="3"/>
        <v>19741476.890000001</v>
      </c>
    </row>
    <row r="20" spans="2:39" x14ac:dyDescent="0.35">
      <c r="B20" s="1"/>
      <c r="C20" s="1" t="s">
        <v>1</v>
      </c>
      <c r="D20" s="1"/>
      <c r="E20" s="1"/>
      <c r="F20" s="1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2:39" x14ac:dyDescent="0.35">
      <c r="B21" s="1"/>
      <c r="C21" s="1"/>
      <c r="D21" s="1" t="s">
        <v>55</v>
      </c>
      <c r="E21" s="1"/>
      <c r="F21" s="1"/>
      <c r="G21" s="2">
        <v>62316.18</v>
      </c>
      <c r="H21" s="2">
        <v>85968.85</v>
      </c>
      <c r="I21" s="2">
        <v>103547.95</v>
      </c>
      <c r="J21" s="2">
        <v>103022.12</v>
      </c>
      <c r="K21" s="2">
        <v>115532.31</v>
      </c>
      <c r="L21" s="2">
        <v>142358.10999999999</v>
      </c>
      <c r="M21" s="2">
        <v>155723.99</v>
      </c>
      <c r="N21" s="2">
        <v>161188.76999999999</v>
      </c>
      <c r="O21" s="2">
        <v>187455.94</v>
      </c>
      <c r="P21" s="2">
        <v>204359.49</v>
      </c>
      <c r="Q21" s="2">
        <v>235205.23</v>
      </c>
      <c r="R21" s="2">
        <v>152886.94</v>
      </c>
      <c r="S21" s="2">
        <v>161986.67000000001</v>
      </c>
      <c r="T21" s="2">
        <v>216416.76</v>
      </c>
      <c r="U21" s="2">
        <v>246565</v>
      </c>
      <c r="V21" s="2">
        <v>273721.43</v>
      </c>
      <c r="W21" s="2">
        <v>290721.43</v>
      </c>
      <c r="X21" s="2">
        <v>318550.93</v>
      </c>
      <c r="Y21" s="2">
        <v>321430.49</v>
      </c>
      <c r="Z21" s="2">
        <v>346542.2</v>
      </c>
      <c r="AA21" s="2">
        <v>357769.18</v>
      </c>
      <c r="AB21" s="2">
        <v>387769.18</v>
      </c>
      <c r="AC21" s="2">
        <v>387769.18</v>
      </c>
      <c r="AD21" s="2">
        <v>322047.18</v>
      </c>
      <c r="AE21" s="2">
        <v>348649.52</v>
      </c>
      <c r="AF21" s="2">
        <v>358225.52</v>
      </c>
      <c r="AG21" s="2">
        <v>358225.52</v>
      </c>
      <c r="AH21" s="2">
        <v>483975.52</v>
      </c>
      <c r="AI21" s="2">
        <v>516832.37</v>
      </c>
      <c r="AJ21" s="2">
        <v>530526.73</v>
      </c>
      <c r="AK21" s="2">
        <v>543197.67000000004</v>
      </c>
      <c r="AL21" s="2">
        <v>558725.64</v>
      </c>
      <c r="AM21" s="2">
        <v>588846.73</v>
      </c>
    </row>
    <row r="22" spans="2:39" x14ac:dyDescent="0.35">
      <c r="B22" s="1"/>
      <c r="C22" s="1"/>
      <c r="D22" s="1" t="s">
        <v>56</v>
      </c>
      <c r="E22" s="1"/>
      <c r="F22" s="1"/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26991.200000000001</v>
      </c>
      <c r="N22" s="2">
        <v>54803.71</v>
      </c>
      <c r="O22" s="2">
        <v>123113.78</v>
      </c>
      <c r="P22" s="2">
        <v>134331.72</v>
      </c>
      <c r="Q22" s="2">
        <v>150283.57999999999</v>
      </c>
      <c r="R22" s="2">
        <v>80057.17</v>
      </c>
      <c r="S22" s="2">
        <v>80057.17</v>
      </c>
      <c r="T22" s="2">
        <v>105639.14</v>
      </c>
      <c r="U22" s="2">
        <v>110099.28</v>
      </c>
      <c r="V22" s="2">
        <v>127704.28</v>
      </c>
      <c r="W22" s="2">
        <v>133787.57</v>
      </c>
      <c r="X22" s="2">
        <v>146602.07</v>
      </c>
      <c r="Y22" s="2">
        <v>165231.89000000001</v>
      </c>
      <c r="Z22" s="2">
        <v>165231.89000000001</v>
      </c>
      <c r="AA22" s="2">
        <v>165231.89000000001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</row>
    <row r="23" spans="2:39" x14ac:dyDescent="0.35">
      <c r="B23" s="1"/>
      <c r="C23" s="1"/>
      <c r="D23" s="1" t="s">
        <v>57</v>
      </c>
      <c r="E23" s="1"/>
      <c r="F23" s="1"/>
      <c r="G23" s="2">
        <v>55806.45</v>
      </c>
      <c r="H23" s="2">
        <v>55806.45</v>
      </c>
      <c r="I23" s="2">
        <v>55806.45</v>
      </c>
      <c r="J23" s="2">
        <v>55806.45</v>
      </c>
      <c r="K23" s="2">
        <v>55806.45</v>
      </c>
      <c r="L23" s="2">
        <v>55806.45</v>
      </c>
      <c r="M23" s="2">
        <v>55806.45</v>
      </c>
      <c r="N23" s="2">
        <v>55806.45</v>
      </c>
      <c r="O23" s="2">
        <v>55806.45</v>
      </c>
      <c r="P23" s="2">
        <v>55806.45</v>
      </c>
      <c r="Q23" s="2">
        <v>55806.45</v>
      </c>
      <c r="R23" s="2">
        <v>55806.45</v>
      </c>
      <c r="S23" s="2">
        <v>55806.45</v>
      </c>
      <c r="T23" s="2">
        <v>55806.45</v>
      </c>
      <c r="U23" s="2">
        <v>55806.45</v>
      </c>
      <c r="V23" s="2">
        <v>55806.45</v>
      </c>
      <c r="W23" s="2">
        <v>55806.45</v>
      </c>
      <c r="X23" s="2">
        <v>55806.45</v>
      </c>
      <c r="Y23" s="2">
        <v>55806.45</v>
      </c>
      <c r="Z23" s="2">
        <v>55806.45</v>
      </c>
      <c r="AA23" s="2">
        <v>55806.45</v>
      </c>
      <c r="AB23" s="2">
        <v>55806.45</v>
      </c>
      <c r="AC23" s="2">
        <v>55806.45</v>
      </c>
      <c r="AD23" s="2">
        <v>55806.45</v>
      </c>
      <c r="AE23" s="2">
        <v>55806.45</v>
      </c>
      <c r="AF23" s="2">
        <v>55806.45</v>
      </c>
      <c r="AG23" s="2">
        <v>55806.45</v>
      </c>
      <c r="AH23" s="2">
        <v>55806.45</v>
      </c>
      <c r="AI23" s="2">
        <v>55806.45</v>
      </c>
      <c r="AJ23" s="2">
        <v>55806.45</v>
      </c>
      <c r="AK23" s="2">
        <v>55806.45</v>
      </c>
      <c r="AL23" s="2">
        <v>55806.45</v>
      </c>
      <c r="AM23" s="2">
        <v>55806.45</v>
      </c>
    </row>
    <row r="24" spans="2:39" x14ac:dyDescent="0.35">
      <c r="B24" s="1"/>
      <c r="C24" s="1"/>
      <c r="D24" s="1" t="s">
        <v>58</v>
      </c>
      <c r="E24" s="1"/>
      <c r="F24" s="1"/>
      <c r="G24" s="2">
        <v>14869.46</v>
      </c>
      <c r="H24" s="2">
        <v>14869.46</v>
      </c>
      <c r="I24" s="2">
        <v>33690.79</v>
      </c>
      <c r="J24" s="2">
        <v>20352.93</v>
      </c>
      <c r="K24" s="2">
        <v>24629.72</v>
      </c>
      <c r="L24" s="2">
        <v>33053.68</v>
      </c>
      <c r="M24" s="2">
        <v>33053.68</v>
      </c>
      <c r="N24" s="2">
        <v>37172.559999999998</v>
      </c>
      <c r="O24" s="2">
        <v>38916.620000000003</v>
      </c>
      <c r="P24" s="2">
        <v>38916.620000000003</v>
      </c>
      <c r="Q24" s="2">
        <v>50865.19</v>
      </c>
      <c r="R24" s="2">
        <v>4276.79</v>
      </c>
      <c r="S24" s="2">
        <v>14257.67</v>
      </c>
      <c r="T24" s="2">
        <v>34951.68</v>
      </c>
      <c r="U24" s="2">
        <v>53916.05</v>
      </c>
      <c r="V24" s="2">
        <v>68177.919999999998</v>
      </c>
      <c r="W24" s="2">
        <v>78895.37</v>
      </c>
      <c r="X24" s="2">
        <v>98173.63</v>
      </c>
      <c r="Y24" s="2">
        <v>105031.56</v>
      </c>
      <c r="Z24" s="2">
        <v>130951.97</v>
      </c>
      <c r="AA24" s="2">
        <v>137668.67000000001</v>
      </c>
      <c r="AB24" s="2">
        <v>137668.67000000001</v>
      </c>
      <c r="AC24" s="2">
        <v>149864.20000000001</v>
      </c>
      <c r="AD24" s="2">
        <v>117179.67</v>
      </c>
      <c r="AE24" s="2">
        <v>123718.61</v>
      </c>
      <c r="AF24" s="2">
        <v>134688.57999999999</v>
      </c>
      <c r="AG24" s="2">
        <v>143339.67000000001</v>
      </c>
      <c r="AH24" s="2">
        <v>146591.75</v>
      </c>
      <c r="AI24" s="2">
        <v>150656.68</v>
      </c>
      <c r="AJ24" s="2">
        <v>156481.76</v>
      </c>
      <c r="AK24" s="2">
        <v>161706.78</v>
      </c>
      <c r="AL24" s="2">
        <v>164435.28</v>
      </c>
      <c r="AM24" s="2">
        <v>172095.52</v>
      </c>
    </row>
    <row r="25" spans="2:39" x14ac:dyDescent="0.35">
      <c r="B25" s="1"/>
      <c r="C25" s="1"/>
      <c r="D25" s="1" t="s">
        <v>59</v>
      </c>
      <c r="E25" s="1"/>
      <c r="F25" s="1"/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8411.1</v>
      </c>
      <c r="N25" s="2">
        <v>10911.1</v>
      </c>
      <c r="O25" s="2">
        <v>11985.8</v>
      </c>
      <c r="P25" s="2">
        <v>11985.8</v>
      </c>
      <c r="Q25" s="2">
        <v>11985.8</v>
      </c>
      <c r="R25" s="2">
        <v>0</v>
      </c>
      <c r="S25" s="2">
        <v>0</v>
      </c>
      <c r="T25" s="2">
        <v>0</v>
      </c>
      <c r="U25" s="2">
        <v>0</v>
      </c>
      <c r="V25" s="2">
        <v>3659.32</v>
      </c>
      <c r="W25" s="2">
        <v>3659.32</v>
      </c>
      <c r="X25" s="2">
        <v>3659.32</v>
      </c>
      <c r="Y25" s="2">
        <v>3659.32</v>
      </c>
      <c r="Z25" s="2">
        <v>3659.32</v>
      </c>
      <c r="AA25" s="2">
        <v>3659.32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</row>
    <row r="26" spans="2:39" x14ac:dyDescent="0.35">
      <c r="B26" s="1"/>
      <c r="C26" s="1"/>
      <c r="D26" s="1" t="s">
        <v>60</v>
      </c>
      <c r="E26" s="1"/>
      <c r="F26" s="1"/>
      <c r="G26" s="2">
        <v>0</v>
      </c>
      <c r="H26" s="2">
        <v>0</v>
      </c>
      <c r="I26" s="2">
        <v>0</v>
      </c>
      <c r="J26" s="2">
        <v>0</v>
      </c>
      <c r="K26" s="2">
        <v>36263.279999999999</v>
      </c>
      <c r="L26" s="2">
        <v>68479.759999999995</v>
      </c>
      <c r="M26" s="2">
        <v>75422.23</v>
      </c>
      <c r="N26" s="2">
        <v>73132.3</v>
      </c>
      <c r="O26" s="2">
        <v>73132.3</v>
      </c>
      <c r="P26" s="2">
        <v>73132.3</v>
      </c>
      <c r="Q26" s="2">
        <v>76495.990000000005</v>
      </c>
      <c r="R26" s="2">
        <v>104015.3</v>
      </c>
      <c r="S26" s="2">
        <v>117515.3</v>
      </c>
      <c r="T26" s="2">
        <v>117515.3</v>
      </c>
      <c r="U26" s="2">
        <v>134667.49</v>
      </c>
      <c r="V26" s="2">
        <v>193667.49</v>
      </c>
      <c r="W26" s="2">
        <v>196667.49</v>
      </c>
      <c r="X26" s="2">
        <v>203802.89</v>
      </c>
      <c r="Y26" s="2">
        <v>203802.89</v>
      </c>
      <c r="Z26" s="2">
        <v>214302.89</v>
      </c>
      <c r="AA26" s="2">
        <v>214302.89</v>
      </c>
      <c r="AB26" s="2">
        <v>214302.89</v>
      </c>
      <c r="AC26" s="2">
        <v>214302.89</v>
      </c>
      <c r="AD26" s="2">
        <v>171302.89</v>
      </c>
      <c r="AE26" s="2">
        <v>171302.89</v>
      </c>
      <c r="AF26" s="2">
        <v>171302.89</v>
      </c>
      <c r="AG26" s="2">
        <v>171302.89</v>
      </c>
      <c r="AH26" s="2">
        <v>171302.89</v>
      </c>
      <c r="AI26" s="2">
        <v>171302.89</v>
      </c>
      <c r="AJ26" s="2">
        <v>171302.89</v>
      </c>
      <c r="AK26" s="2">
        <v>171302.89</v>
      </c>
      <c r="AL26" s="2">
        <v>171302.89</v>
      </c>
      <c r="AM26" s="2">
        <v>187519.89</v>
      </c>
    </row>
    <row r="27" spans="2:39" x14ac:dyDescent="0.35">
      <c r="B27" s="1"/>
      <c r="C27" s="1"/>
      <c r="D27" s="1" t="s">
        <v>61</v>
      </c>
      <c r="E27" s="1"/>
      <c r="F27" s="1"/>
      <c r="G27" s="2">
        <v>10031</v>
      </c>
      <c r="H27" s="2">
        <v>10031</v>
      </c>
      <c r="I27" s="2">
        <v>10031</v>
      </c>
      <c r="J27" s="2">
        <v>15133.98</v>
      </c>
      <c r="K27" s="2">
        <v>25119.19</v>
      </c>
      <c r="L27" s="2">
        <v>29435.13</v>
      </c>
      <c r="M27" s="2">
        <v>29435.13</v>
      </c>
      <c r="N27" s="2">
        <v>29435.13</v>
      </c>
      <c r="O27" s="2">
        <v>34254.82</v>
      </c>
      <c r="P27" s="2">
        <v>34254.82</v>
      </c>
      <c r="Q27" s="2">
        <v>34254.82</v>
      </c>
      <c r="R27" s="2">
        <v>2810</v>
      </c>
      <c r="S27" s="2">
        <v>3130.98</v>
      </c>
      <c r="T27" s="2">
        <v>3130.98</v>
      </c>
      <c r="U27" s="2">
        <v>18694.13</v>
      </c>
      <c r="V27" s="2">
        <v>18694.13</v>
      </c>
      <c r="W27" s="2">
        <v>18694.13</v>
      </c>
      <c r="X27" s="2">
        <v>22101.4</v>
      </c>
      <c r="Y27" s="2">
        <v>33870.32</v>
      </c>
      <c r="Z27" s="2">
        <v>22109.91</v>
      </c>
      <c r="AA27" s="2">
        <v>22109.91</v>
      </c>
      <c r="AB27" s="2">
        <v>27493.99</v>
      </c>
      <c r="AC27" s="2">
        <v>40493.99</v>
      </c>
      <c r="AD27" s="2">
        <v>24713.32</v>
      </c>
      <c r="AE27" s="2">
        <v>24713.32</v>
      </c>
      <c r="AF27" s="2">
        <v>26977.4</v>
      </c>
      <c r="AG27" s="2">
        <v>26977.4</v>
      </c>
      <c r="AH27" s="2">
        <v>31214.25</v>
      </c>
      <c r="AI27" s="2">
        <v>35387.24</v>
      </c>
      <c r="AJ27" s="2">
        <v>37052.239999999998</v>
      </c>
      <c r="AK27" s="2">
        <v>39794.550000000003</v>
      </c>
      <c r="AL27" s="2">
        <v>39794.550000000003</v>
      </c>
      <c r="AM27" s="2">
        <v>39794.550000000003</v>
      </c>
    </row>
    <row r="28" spans="2:39" x14ac:dyDescent="0.35">
      <c r="B28" s="1"/>
      <c r="C28" s="1"/>
      <c r="D28" s="1" t="s">
        <v>62</v>
      </c>
      <c r="E28" s="1"/>
      <c r="F28" s="1"/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14432.24</v>
      </c>
      <c r="T28" s="2">
        <v>14432.24</v>
      </c>
      <c r="U28" s="2">
        <v>14432.24</v>
      </c>
      <c r="V28" s="2">
        <v>14432.24</v>
      </c>
      <c r="W28" s="2">
        <v>14432.24</v>
      </c>
      <c r="X28" s="2">
        <v>24032.23</v>
      </c>
      <c r="Y28" s="2">
        <v>31278.31</v>
      </c>
      <c r="Z28" s="2">
        <v>31278.31</v>
      </c>
      <c r="AA28" s="2">
        <v>31278.31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</row>
    <row r="29" spans="2:39" x14ac:dyDescent="0.35">
      <c r="B29" s="1"/>
      <c r="C29" s="1"/>
      <c r="D29" s="1" t="s">
        <v>63</v>
      </c>
      <c r="E29" s="1"/>
      <c r="F29" s="1"/>
      <c r="G29" s="2">
        <v>0</v>
      </c>
      <c r="H29" s="2">
        <v>0</v>
      </c>
      <c r="I29" s="2">
        <v>0</v>
      </c>
      <c r="J29" s="2">
        <v>0</v>
      </c>
      <c r="K29" s="2">
        <v>18285.16</v>
      </c>
      <c r="L29" s="2">
        <v>19825.16</v>
      </c>
      <c r="M29" s="2">
        <v>19825.16</v>
      </c>
      <c r="N29" s="2">
        <v>19825.16</v>
      </c>
      <c r="O29" s="2">
        <v>19825.16</v>
      </c>
      <c r="P29" s="2">
        <v>19825.16</v>
      </c>
      <c r="Q29" s="2">
        <v>19825.16</v>
      </c>
      <c r="R29" s="2">
        <v>27046.16</v>
      </c>
      <c r="S29" s="2">
        <v>27046.16</v>
      </c>
      <c r="T29" s="2">
        <v>30072.76</v>
      </c>
      <c r="U29" s="2">
        <v>33465.58</v>
      </c>
      <c r="V29" s="2">
        <v>33465.58</v>
      </c>
      <c r="W29" s="2">
        <v>41472.42</v>
      </c>
      <c r="X29" s="2">
        <v>67306.31</v>
      </c>
      <c r="Y29" s="2">
        <v>83285.05</v>
      </c>
      <c r="Z29" s="2">
        <v>83285.05</v>
      </c>
      <c r="AA29" s="2">
        <v>89160.79</v>
      </c>
      <c r="AB29" s="2">
        <v>120957.8</v>
      </c>
      <c r="AC29" s="2">
        <v>133313.96</v>
      </c>
      <c r="AD29" s="2">
        <v>137863.53</v>
      </c>
      <c r="AE29" s="2">
        <v>145733.93</v>
      </c>
      <c r="AF29" s="2">
        <v>181600.48</v>
      </c>
      <c r="AG29" s="2">
        <v>208935.25</v>
      </c>
      <c r="AH29" s="2">
        <v>241860.75</v>
      </c>
      <c r="AI29" s="2">
        <v>241860.75</v>
      </c>
      <c r="AJ29" s="2">
        <v>241860.75</v>
      </c>
      <c r="AK29" s="2">
        <v>248682.27</v>
      </c>
      <c r="AL29" s="2">
        <v>248682.27</v>
      </c>
      <c r="AM29" s="2">
        <v>248682.27</v>
      </c>
    </row>
    <row r="30" spans="2:39" x14ac:dyDescent="0.35">
      <c r="B30" s="1"/>
      <c r="C30" s="1"/>
      <c r="D30" s="1" t="s">
        <v>64</v>
      </c>
      <c r="E30" s="1"/>
      <c r="F30" s="1"/>
      <c r="G30" s="2">
        <v>-128855.19</v>
      </c>
      <c r="H30" s="2">
        <v>-130143.18</v>
      </c>
      <c r="I30" s="2">
        <v>-137436.49</v>
      </c>
      <c r="J30" s="2">
        <v>-142881.82999999999</v>
      </c>
      <c r="K30" s="2">
        <v>-160529.51</v>
      </c>
      <c r="L30" s="2">
        <v>-187447.91</v>
      </c>
      <c r="M30" s="2">
        <v>-217751.03</v>
      </c>
      <c r="N30" s="2">
        <v>-249512.91</v>
      </c>
      <c r="O30" s="2">
        <v>-289482.52</v>
      </c>
      <c r="P30" s="2">
        <v>-335086.64</v>
      </c>
      <c r="Q30" s="2">
        <v>-403769.77</v>
      </c>
      <c r="R30" s="2">
        <v>-141668.56</v>
      </c>
      <c r="S30" s="2">
        <v>-144465.87</v>
      </c>
      <c r="T30" s="2">
        <v>-153618.47</v>
      </c>
      <c r="U30" s="2">
        <v>-171143.14</v>
      </c>
      <c r="V30" s="2">
        <v>-195422.64</v>
      </c>
      <c r="W30" s="2">
        <v>-224542.67</v>
      </c>
      <c r="X30" s="2">
        <v>-265589.02</v>
      </c>
      <c r="Y30" s="2">
        <v>-310921.40999999997</v>
      </c>
      <c r="Z30" s="2">
        <v>-363355.23</v>
      </c>
      <c r="AA30" s="2">
        <v>-421743.92</v>
      </c>
      <c r="AB30" s="2">
        <v>-491243.62</v>
      </c>
      <c r="AC30" s="2">
        <v>-566921.4</v>
      </c>
      <c r="AD30" s="2">
        <v>-284308.96999999997</v>
      </c>
      <c r="AE30" s="2">
        <v>-286851.63</v>
      </c>
      <c r="AF30" s="2">
        <v>-290911.77</v>
      </c>
      <c r="AG30" s="2">
        <v>-295971.52</v>
      </c>
      <c r="AH30" s="2">
        <v>-304249.7</v>
      </c>
      <c r="AI30" s="2">
        <v>-313304.32000000001</v>
      </c>
      <c r="AJ30" s="2">
        <v>-322801</v>
      </c>
      <c r="AK30" s="2">
        <v>-332670.21000000002</v>
      </c>
      <c r="AL30" s="2">
        <v>-342874</v>
      </c>
      <c r="AM30" s="2">
        <v>-356686.37</v>
      </c>
    </row>
    <row r="31" spans="2:39" ht="15" thickBot="1" x14ac:dyDescent="0.4">
      <c r="B31" s="1"/>
      <c r="C31" s="1"/>
      <c r="D31" s="1" t="s">
        <v>65</v>
      </c>
      <c r="E31" s="1"/>
      <c r="F31" s="1"/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-5900.39</v>
      </c>
      <c r="N31" s="3">
        <v>-17863.27</v>
      </c>
      <c r="O31" s="3">
        <v>-51513.62</v>
      </c>
      <c r="P31" s="3">
        <v>-83114.92</v>
      </c>
      <c r="Q31" s="3">
        <v>-127121.56</v>
      </c>
      <c r="R31" s="3">
        <v>-5381.73</v>
      </c>
      <c r="S31" s="3">
        <v>-6584.42</v>
      </c>
      <c r="T31" s="3">
        <v>-9647.44</v>
      </c>
      <c r="U31" s="3">
        <v>-13621.78</v>
      </c>
      <c r="V31" s="3">
        <v>-19558.259999999998</v>
      </c>
      <c r="W31" s="3">
        <v>-26255.15</v>
      </c>
      <c r="X31" s="3">
        <v>-36154.129999999997</v>
      </c>
      <c r="Y31" s="3">
        <v>-50365.78</v>
      </c>
      <c r="Z31" s="3">
        <v>-64577.43</v>
      </c>
      <c r="AA31" s="3">
        <v>-78788.850000000006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</row>
    <row r="32" spans="2:39" x14ac:dyDescent="0.35">
      <c r="B32" s="1"/>
      <c r="C32" s="1" t="s">
        <v>66</v>
      </c>
      <c r="D32" s="1"/>
      <c r="E32" s="1"/>
      <c r="F32" s="1"/>
      <c r="G32" s="2">
        <f t="shared" ref="G32:AM32" si="4">ROUND(SUM(G20:G31),5)</f>
        <v>14167.9</v>
      </c>
      <c r="H32" s="2">
        <f t="shared" si="4"/>
        <v>36532.58</v>
      </c>
      <c r="I32" s="2">
        <f t="shared" si="4"/>
        <v>65639.7</v>
      </c>
      <c r="J32" s="2">
        <f t="shared" si="4"/>
        <v>51433.65</v>
      </c>
      <c r="K32" s="2">
        <f t="shared" si="4"/>
        <v>115106.6</v>
      </c>
      <c r="L32" s="2">
        <f t="shared" si="4"/>
        <v>161510.38</v>
      </c>
      <c r="M32" s="2">
        <f t="shared" si="4"/>
        <v>181017.52</v>
      </c>
      <c r="N32" s="2">
        <f t="shared" si="4"/>
        <v>174899</v>
      </c>
      <c r="O32" s="2">
        <f t="shared" si="4"/>
        <v>203494.73</v>
      </c>
      <c r="P32" s="2">
        <f t="shared" si="4"/>
        <v>154410.79999999999</v>
      </c>
      <c r="Q32" s="2">
        <f t="shared" si="4"/>
        <v>103830.89</v>
      </c>
      <c r="R32" s="2">
        <f t="shared" si="4"/>
        <v>279848.52</v>
      </c>
      <c r="S32" s="2">
        <f t="shared" si="4"/>
        <v>323182.34999999998</v>
      </c>
      <c r="T32" s="2">
        <f t="shared" si="4"/>
        <v>414699.4</v>
      </c>
      <c r="U32" s="2">
        <f t="shared" si="4"/>
        <v>482881.3</v>
      </c>
      <c r="V32" s="2">
        <f t="shared" si="4"/>
        <v>574347.93999999994</v>
      </c>
      <c r="W32" s="2">
        <f t="shared" si="4"/>
        <v>583338.6</v>
      </c>
      <c r="X32" s="2">
        <f t="shared" si="4"/>
        <v>638292.07999999996</v>
      </c>
      <c r="Y32" s="2">
        <f t="shared" si="4"/>
        <v>642109.09</v>
      </c>
      <c r="Z32" s="2">
        <f t="shared" si="4"/>
        <v>625235.32999999996</v>
      </c>
      <c r="AA32" s="2">
        <f t="shared" si="4"/>
        <v>576454.64</v>
      </c>
      <c r="AB32" s="2">
        <f t="shared" si="4"/>
        <v>452755.36</v>
      </c>
      <c r="AC32" s="2">
        <f t="shared" si="4"/>
        <v>414629.27</v>
      </c>
      <c r="AD32" s="2">
        <f t="shared" si="4"/>
        <v>544604.06999999995</v>
      </c>
      <c r="AE32" s="2">
        <f t="shared" si="4"/>
        <v>583073.09</v>
      </c>
      <c r="AF32" s="2">
        <f t="shared" si="4"/>
        <v>637689.55000000005</v>
      </c>
      <c r="AG32" s="2">
        <f t="shared" si="4"/>
        <v>668615.66</v>
      </c>
      <c r="AH32" s="2">
        <f t="shared" si="4"/>
        <v>826501.91</v>
      </c>
      <c r="AI32" s="2">
        <f t="shared" si="4"/>
        <v>858542.06</v>
      </c>
      <c r="AJ32" s="2">
        <f t="shared" si="4"/>
        <v>870229.82</v>
      </c>
      <c r="AK32" s="2">
        <f t="shared" si="4"/>
        <v>887820.4</v>
      </c>
      <c r="AL32" s="2">
        <f t="shared" si="4"/>
        <v>895873.08</v>
      </c>
      <c r="AM32" s="2">
        <f t="shared" si="4"/>
        <v>936059.04</v>
      </c>
    </row>
    <row r="33" spans="2:39" x14ac:dyDescent="0.35">
      <c r="B33" s="1"/>
      <c r="C33" s="1" t="s">
        <v>67</v>
      </c>
      <c r="D33" s="1"/>
      <c r="E33" s="1"/>
      <c r="F33" s="1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2:39" x14ac:dyDescent="0.35">
      <c r="B34" s="1"/>
      <c r="C34" s="1"/>
      <c r="D34" s="1" t="s">
        <v>68</v>
      </c>
      <c r="E34" s="1"/>
      <c r="F34" s="1"/>
      <c r="G34" s="2">
        <v>6387113.79</v>
      </c>
      <c r="H34" s="2">
        <v>6421125.5999999996</v>
      </c>
      <c r="I34" s="2">
        <v>6669681.6299999999</v>
      </c>
      <c r="J34" s="2">
        <v>6203770.0099999998</v>
      </c>
      <c r="K34" s="2">
        <v>6864351.1900000004</v>
      </c>
      <c r="L34" s="2">
        <v>6481473.8200000003</v>
      </c>
      <c r="M34" s="2">
        <v>6067727.6799999997</v>
      </c>
      <c r="N34" s="2">
        <v>7757820.9800000004</v>
      </c>
      <c r="O34" s="2">
        <v>7791594.7400000002</v>
      </c>
      <c r="P34" s="2">
        <v>6820067.3899999997</v>
      </c>
      <c r="Q34" s="2">
        <v>6268459.2400000002</v>
      </c>
      <c r="R34" s="2">
        <v>8758917.1099999994</v>
      </c>
      <c r="S34" s="2">
        <v>8676564.8499999996</v>
      </c>
      <c r="T34" s="2">
        <v>9177351.7899999991</v>
      </c>
      <c r="U34" s="2">
        <v>9597819.5</v>
      </c>
      <c r="V34" s="2">
        <v>9080286.9900000002</v>
      </c>
      <c r="W34" s="2">
        <v>11493733.470000001</v>
      </c>
      <c r="X34" s="2">
        <v>10616801.630000001</v>
      </c>
      <c r="Y34" s="2">
        <v>9415214.9100000001</v>
      </c>
      <c r="Z34" s="2">
        <v>15008817.439999999</v>
      </c>
      <c r="AA34" s="2">
        <v>16144483.66</v>
      </c>
      <c r="AB34" s="2">
        <v>15949341.34</v>
      </c>
      <c r="AC34" s="2">
        <v>15558489.09</v>
      </c>
      <c r="AD34" s="2">
        <v>23120836.030000001</v>
      </c>
      <c r="AE34" s="2">
        <v>22373707.93</v>
      </c>
      <c r="AF34" s="2">
        <v>22645219.690000001</v>
      </c>
      <c r="AG34" s="2">
        <v>23599592.82</v>
      </c>
      <c r="AH34" s="2">
        <v>25250473.829999998</v>
      </c>
      <c r="AI34" s="2">
        <v>21321226.760000002</v>
      </c>
      <c r="AJ34" s="2">
        <v>26967753.969999999</v>
      </c>
      <c r="AK34" s="2">
        <v>33270454.18</v>
      </c>
      <c r="AL34" s="2">
        <v>30310962.609999999</v>
      </c>
      <c r="AM34" s="2">
        <v>36547785.390000001</v>
      </c>
    </row>
    <row r="35" spans="2:39" x14ac:dyDescent="0.35">
      <c r="B35" s="1"/>
      <c r="C35" s="1"/>
      <c r="D35" s="1" t="s">
        <v>69</v>
      </c>
      <c r="E35" s="1"/>
      <c r="F35" s="1"/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850000</v>
      </c>
      <c r="S35" s="2">
        <v>346084.29</v>
      </c>
      <c r="T35" s="2">
        <v>154539.09</v>
      </c>
      <c r="U35" s="2">
        <v>91958.71</v>
      </c>
      <c r="V35" s="2">
        <v>0</v>
      </c>
      <c r="W35" s="2">
        <v>21748.11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</row>
    <row r="36" spans="2:39" x14ac:dyDescent="0.35">
      <c r="B36" s="1"/>
      <c r="C36" s="1"/>
      <c r="D36" s="1" t="s">
        <v>70</v>
      </c>
      <c r="E36" s="1"/>
      <c r="F36" s="1"/>
      <c r="G36" s="2">
        <v>-3045578</v>
      </c>
      <c r="H36" s="2">
        <v>-3045578</v>
      </c>
      <c r="I36" s="2">
        <v>-3045578</v>
      </c>
      <c r="J36" s="2">
        <v>-3045578</v>
      </c>
      <c r="K36" s="2">
        <v>-3045578</v>
      </c>
      <c r="L36" s="2">
        <v>-3045578</v>
      </c>
      <c r="M36" s="2">
        <v>-3045578</v>
      </c>
      <c r="N36" s="2">
        <v>-3045578</v>
      </c>
      <c r="O36" s="2">
        <v>-3045578</v>
      </c>
      <c r="P36" s="2">
        <v>-3045578</v>
      </c>
      <c r="Q36" s="2">
        <v>-3045578</v>
      </c>
      <c r="R36" s="2">
        <v>-4529506.26</v>
      </c>
      <c r="S36" s="2">
        <v>-4529506.26</v>
      </c>
      <c r="T36" s="2">
        <v>-4529506.26</v>
      </c>
      <c r="U36" s="2">
        <v>-4529506.26</v>
      </c>
      <c r="V36" s="2">
        <v>-4529506.26</v>
      </c>
      <c r="W36" s="2">
        <v>-4529506.26</v>
      </c>
      <c r="X36" s="2">
        <v>-4529506.26</v>
      </c>
      <c r="Y36" s="2">
        <v>-3045578</v>
      </c>
      <c r="Z36" s="2">
        <v>-3045578</v>
      </c>
      <c r="AA36" s="2">
        <v>-3000436.68</v>
      </c>
      <c r="AB36" s="2">
        <v>-3000436.68</v>
      </c>
      <c r="AC36" s="2">
        <v>-2978286.68</v>
      </c>
      <c r="AD36" s="2">
        <v>-2661581.31</v>
      </c>
      <c r="AE36" s="2">
        <v>-2661581.31</v>
      </c>
      <c r="AF36" s="2">
        <v>-2661581.31</v>
      </c>
      <c r="AG36" s="2">
        <v>-2661581.31</v>
      </c>
      <c r="AH36" s="2">
        <v>-2661581.31</v>
      </c>
      <c r="AI36" s="2">
        <v>-2320118.7599999998</v>
      </c>
      <c r="AJ36" s="2">
        <v>-2320118.7599999998</v>
      </c>
      <c r="AK36" s="2">
        <v>-2260611.96</v>
      </c>
      <c r="AL36" s="2">
        <v>-2176216.96</v>
      </c>
      <c r="AM36" s="2">
        <v>-2176216.96</v>
      </c>
    </row>
    <row r="37" spans="2:39" x14ac:dyDescent="0.35">
      <c r="B37" s="1"/>
      <c r="C37" s="1"/>
      <c r="D37" s="1" t="s">
        <v>71</v>
      </c>
      <c r="E37" s="1"/>
      <c r="F37" s="1"/>
      <c r="G37" s="2">
        <v>422140.92</v>
      </c>
      <c r="H37" s="2">
        <v>414990.92</v>
      </c>
      <c r="I37" s="2">
        <v>395275.92</v>
      </c>
      <c r="J37" s="2">
        <v>368381.42</v>
      </c>
      <c r="K37" s="2">
        <v>327006.42</v>
      </c>
      <c r="L37" s="2">
        <v>480078.42</v>
      </c>
      <c r="M37" s="2">
        <v>467992.42</v>
      </c>
      <c r="N37" s="2">
        <v>511087.42</v>
      </c>
      <c r="O37" s="2">
        <v>431868.42</v>
      </c>
      <c r="P37" s="2">
        <v>352263.42</v>
      </c>
      <c r="Q37" s="2">
        <v>373693.42</v>
      </c>
      <c r="R37" s="2">
        <v>336410.6</v>
      </c>
      <c r="S37" s="2">
        <v>301220.59999999998</v>
      </c>
      <c r="T37" s="2">
        <v>290503.42</v>
      </c>
      <c r="U37" s="2">
        <v>290103.42</v>
      </c>
      <c r="V37" s="2">
        <v>290103.42</v>
      </c>
      <c r="W37" s="2">
        <v>290103.42</v>
      </c>
      <c r="X37" s="2">
        <v>288403.42</v>
      </c>
      <c r="Y37" s="2">
        <v>2000</v>
      </c>
      <c r="Z37" s="2">
        <v>2000</v>
      </c>
      <c r="AA37" s="2">
        <v>2000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655199</v>
      </c>
      <c r="AH37" s="2">
        <v>534149</v>
      </c>
      <c r="AI37" s="2">
        <v>560214</v>
      </c>
      <c r="AJ37" s="2">
        <v>0</v>
      </c>
      <c r="AK37" s="2">
        <v>0</v>
      </c>
      <c r="AL37" s="2">
        <v>0</v>
      </c>
      <c r="AM37" s="2">
        <v>0</v>
      </c>
    </row>
    <row r="38" spans="2:39" x14ac:dyDescent="0.35">
      <c r="B38" s="1"/>
      <c r="C38" s="1"/>
      <c r="D38" s="1" t="s">
        <v>72</v>
      </c>
      <c r="E38" s="1"/>
      <c r="F38" s="1"/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1471221.58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</row>
    <row r="39" spans="2:39" x14ac:dyDescent="0.35">
      <c r="B39" s="1"/>
      <c r="C39" s="1"/>
      <c r="D39" s="1" t="s">
        <v>73</v>
      </c>
      <c r="E39" s="1"/>
      <c r="F39" s="1"/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784940.09</v>
      </c>
      <c r="AD39" s="2">
        <v>415299.55</v>
      </c>
      <c r="AE39" s="2">
        <v>996268.39</v>
      </c>
      <c r="AF39" s="2">
        <v>1808782.16</v>
      </c>
      <c r="AG39" s="2">
        <v>562856.81999999995</v>
      </c>
      <c r="AH39" s="2">
        <v>3763884.39</v>
      </c>
      <c r="AI39" s="2">
        <v>3616125.58</v>
      </c>
      <c r="AJ39" s="2">
        <v>11619232.98</v>
      </c>
      <c r="AK39" s="2">
        <v>5640291.4199999999</v>
      </c>
      <c r="AL39" s="2">
        <v>10384464.51</v>
      </c>
      <c r="AM39" s="2">
        <v>14511483.67</v>
      </c>
    </row>
    <row r="40" spans="2:39" x14ac:dyDescent="0.35">
      <c r="B40" s="1"/>
      <c r="C40" s="1"/>
      <c r="D40" s="1" t="s">
        <v>74</v>
      </c>
      <c r="E40" s="1"/>
      <c r="F40" s="1"/>
      <c r="G40" s="2">
        <v>-55970.91</v>
      </c>
      <c r="H40" s="2">
        <v>-39499.67</v>
      </c>
      <c r="I40" s="2">
        <v>16126.83</v>
      </c>
      <c r="J40" s="2">
        <v>22304.19</v>
      </c>
      <c r="K40" s="2">
        <v>110411.71</v>
      </c>
      <c r="L40" s="2">
        <v>99115.03</v>
      </c>
      <c r="M40" s="2">
        <v>-65269.599999999999</v>
      </c>
      <c r="N40" s="2">
        <v>-19156.740000000002</v>
      </c>
      <c r="O40" s="2">
        <v>24184</v>
      </c>
      <c r="P40" s="2">
        <v>98411.89</v>
      </c>
      <c r="Q40" s="2">
        <v>24184</v>
      </c>
      <c r="R40" s="2">
        <v>0</v>
      </c>
      <c r="S40" s="2">
        <v>405115.26</v>
      </c>
      <c r="T40" s="2">
        <v>269840.58</v>
      </c>
      <c r="U40" s="2">
        <v>301211.31</v>
      </c>
      <c r="V40" s="2">
        <v>924410.51</v>
      </c>
      <c r="W40" s="2">
        <v>429048.37</v>
      </c>
      <c r="X40" s="2">
        <v>345795.49</v>
      </c>
      <c r="Y40" s="2">
        <v>1409961.95</v>
      </c>
      <c r="Z40" s="2">
        <v>-102745.12</v>
      </c>
      <c r="AA40" s="2">
        <v>223061.36</v>
      </c>
      <c r="AB40" s="2">
        <v>612984.35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</row>
    <row r="41" spans="2:39" x14ac:dyDescent="0.35">
      <c r="B41" s="1"/>
      <c r="C41" s="1"/>
      <c r="D41" s="1" t="s">
        <v>75</v>
      </c>
      <c r="E41" s="1"/>
      <c r="F41" s="1"/>
      <c r="G41" s="2">
        <v>278299.90000000002</v>
      </c>
      <c r="H41" s="2">
        <v>229149.9</v>
      </c>
      <c r="I41" s="2">
        <v>207574.9</v>
      </c>
      <c r="J41" s="2">
        <v>154774.9</v>
      </c>
      <c r="K41" s="2">
        <v>27000</v>
      </c>
      <c r="L41" s="2">
        <v>83950</v>
      </c>
      <c r="M41" s="2">
        <v>358663.9</v>
      </c>
      <c r="N41" s="2">
        <v>333500</v>
      </c>
      <c r="O41" s="2">
        <v>485000</v>
      </c>
      <c r="P41" s="2">
        <v>1135100</v>
      </c>
      <c r="Q41" s="2">
        <v>486000</v>
      </c>
      <c r="R41" s="2">
        <v>635000</v>
      </c>
      <c r="S41" s="2">
        <v>602434.62</v>
      </c>
      <c r="T41" s="2">
        <v>826548.24</v>
      </c>
      <c r="U41" s="2">
        <v>375714.59</v>
      </c>
      <c r="V41" s="2">
        <v>726886.11</v>
      </c>
      <c r="W41" s="2">
        <v>824288.87</v>
      </c>
      <c r="X41" s="2">
        <v>763409.48</v>
      </c>
      <c r="Y41" s="2">
        <v>1499052.1</v>
      </c>
      <c r="Z41" s="2">
        <v>110465</v>
      </c>
      <c r="AA41" s="2">
        <v>316149.87</v>
      </c>
      <c r="AB41" s="2">
        <v>662634.02</v>
      </c>
      <c r="AC41" s="2">
        <v>794426.05</v>
      </c>
      <c r="AD41" s="2">
        <v>798084.91</v>
      </c>
      <c r="AE41" s="2">
        <v>0</v>
      </c>
      <c r="AF41" s="2">
        <v>736324.34</v>
      </c>
      <c r="AG41" s="2">
        <v>840500.92</v>
      </c>
      <c r="AH41" s="2">
        <v>1503084.17</v>
      </c>
      <c r="AI41" s="2">
        <v>1617403.06</v>
      </c>
      <c r="AJ41" s="2">
        <v>1298139.0900000001</v>
      </c>
      <c r="AK41" s="2">
        <v>1367503.42</v>
      </c>
      <c r="AL41" s="2">
        <v>835257.1</v>
      </c>
      <c r="AM41" s="2">
        <v>1418466.05</v>
      </c>
    </row>
    <row r="42" spans="2:39" x14ac:dyDescent="0.35">
      <c r="B42" s="1"/>
      <c r="C42" s="1"/>
      <c r="D42" s="1" t="s">
        <v>76</v>
      </c>
      <c r="E42" s="1"/>
      <c r="F42" s="1"/>
      <c r="G42" s="2">
        <v>0</v>
      </c>
      <c r="H42" s="2">
        <v>0</v>
      </c>
      <c r="I42" s="2">
        <v>0</v>
      </c>
      <c r="J42" s="2">
        <v>0</v>
      </c>
      <c r="K42" s="2">
        <v>12451</v>
      </c>
      <c r="L42" s="2">
        <v>0</v>
      </c>
      <c r="M42" s="2">
        <v>0</v>
      </c>
      <c r="N42" s="2">
        <v>0</v>
      </c>
      <c r="O42" s="2">
        <v>12300</v>
      </c>
      <c r="P42" s="2">
        <v>7500</v>
      </c>
      <c r="Q42" s="2">
        <v>1080.46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5500</v>
      </c>
      <c r="X42" s="2">
        <v>7000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</row>
    <row r="43" spans="2:39" x14ac:dyDescent="0.35">
      <c r="B43" s="1"/>
      <c r="C43" s="1"/>
      <c r="D43" s="1" t="s">
        <v>77</v>
      </c>
      <c r="E43" s="1"/>
      <c r="F43" s="1"/>
      <c r="G43" s="2">
        <v>104480.91</v>
      </c>
      <c r="H43" s="2">
        <v>101531.89</v>
      </c>
      <c r="I43" s="2">
        <v>189233.68</v>
      </c>
      <c r="J43" s="2">
        <v>268202.51</v>
      </c>
      <c r="K43" s="2">
        <v>250717.38</v>
      </c>
      <c r="L43" s="2">
        <v>260039.29</v>
      </c>
      <c r="M43" s="2">
        <v>254234.22</v>
      </c>
      <c r="N43" s="2">
        <v>267904.53000000003</v>
      </c>
      <c r="O43" s="2">
        <v>175631.16</v>
      </c>
      <c r="P43" s="2">
        <v>168156.03</v>
      </c>
      <c r="Q43" s="2">
        <v>177129.08</v>
      </c>
      <c r="R43" s="2">
        <v>273357.34000000003</v>
      </c>
      <c r="S43" s="2">
        <v>335289.19</v>
      </c>
      <c r="T43" s="2">
        <v>313682.21000000002</v>
      </c>
      <c r="U43" s="2">
        <v>464145.8</v>
      </c>
      <c r="V43" s="2">
        <v>439103.29</v>
      </c>
      <c r="W43" s="2">
        <v>454967.22</v>
      </c>
      <c r="X43" s="2">
        <v>440760.55</v>
      </c>
      <c r="Y43" s="2">
        <v>412215.51</v>
      </c>
      <c r="Z43" s="2">
        <v>392886.53</v>
      </c>
      <c r="AA43" s="2">
        <v>439071.67</v>
      </c>
      <c r="AB43" s="2">
        <v>448690.45</v>
      </c>
      <c r="AC43" s="2">
        <v>424438.64</v>
      </c>
      <c r="AD43" s="2">
        <v>196613.38</v>
      </c>
      <c r="AE43" s="2">
        <v>256066.95</v>
      </c>
      <c r="AF43" s="2">
        <v>247055.09</v>
      </c>
      <c r="AG43" s="2">
        <v>307691.95</v>
      </c>
      <c r="AH43" s="2">
        <v>552652.56999999995</v>
      </c>
      <c r="AI43" s="2">
        <v>742401.28</v>
      </c>
      <c r="AJ43" s="2">
        <v>759013.29</v>
      </c>
      <c r="AK43" s="2">
        <v>774486.72</v>
      </c>
      <c r="AL43" s="2">
        <v>853902.88</v>
      </c>
      <c r="AM43" s="2">
        <v>884816.52</v>
      </c>
    </row>
    <row r="44" spans="2:39" x14ac:dyDescent="0.35">
      <c r="B44" s="1"/>
      <c r="C44" s="1"/>
      <c r="D44" s="1" t="s">
        <v>78</v>
      </c>
      <c r="E44" s="1"/>
      <c r="F44" s="1"/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6053.33</v>
      </c>
      <c r="N44" s="2">
        <v>22577.16</v>
      </c>
      <c r="O44" s="2">
        <v>36657.74</v>
      </c>
      <c r="P44" s="2">
        <v>16852.82</v>
      </c>
      <c r="Q44" s="2">
        <v>11343.15</v>
      </c>
      <c r="R44" s="2">
        <v>31348</v>
      </c>
      <c r="S44" s="2">
        <v>35855.440000000002</v>
      </c>
      <c r="T44" s="2">
        <v>25646.95</v>
      </c>
      <c r="U44" s="2">
        <v>24943.54</v>
      </c>
      <c r="V44" s="2">
        <v>24943.54</v>
      </c>
      <c r="W44" s="2">
        <v>24193.54</v>
      </c>
      <c r="X44" s="2">
        <v>25246.34</v>
      </c>
      <c r="Y44" s="2">
        <v>24496.34</v>
      </c>
      <c r="Z44" s="2">
        <v>25770.84</v>
      </c>
      <c r="AA44" s="2">
        <v>7201.13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</row>
    <row r="45" spans="2:39" x14ac:dyDescent="0.35">
      <c r="B45" s="1"/>
      <c r="C45" s="1"/>
      <c r="D45" s="1" t="s">
        <v>79</v>
      </c>
      <c r="E45" s="1"/>
      <c r="F45" s="1"/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148852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1233408</v>
      </c>
      <c r="AE45" s="2">
        <v>1233408</v>
      </c>
      <c r="AF45" s="2">
        <v>1233408</v>
      </c>
      <c r="AG45" s="2">
        <v>1233408</v>
      </c>
      <c r="AH45" s="2">
        <v>1233408</v>
      </c>
      <c r="AI45" s="2">
        <v>1233408</v>
      </c>
      <c r="AJ45" s="2">
        <v>1233408</v>
      </c>
      <c r="AK45" s="2">
        <v>1233408</v>
      </c>
      <c r="AL45" s="2">
        <v>1309497.6599999999</v>
      </c>
      <c r="AM45" s="2">
        <v>1309497.6599999999</v>
      </c>
    </row>
    <row r="46" spans="2:39" x14ac:dyDescent="0.35">
      <c r="B46" s="1"/>
      <c r="C46" s="1"/>
      <c r="D46" s="1" t="s">
        <v>80</v>
      </c>
      <c r="E46" s="1"/>
      <c r="F46" s="1"/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543816.54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</row>
    <row r="47" spans="2:39" ht="15" thickBot="1" x14ac:dyDescent="0.4">
      <c r="B47" s="1"/>
      <c r="C47" s="1"/>
      <c r="D47" s="1" t="s">
        <v>81</v>
      </c>
      <c r="E47" s="1"/>
      <c r="F47" s="1"/>
      <c r="G47" s="2">
        <v>0</v>
      </c>
      <c r="H47" s="2">
        <v>520</v>
      </c>
      <c r="I47" s="2">
        <v>1040</v>
      </c>
      <c r="J47" s="2">
        <v>63672.49</v>
      </c>
      <c r="K47" s="2">
        <v>520</v>
      </c>
      <c r="L47" s="2">
        <v>520</v>
      </c>
      <c r="M47" s="2">
        <v>520</v>
      </c>
      <c r="N47" s="2">
        <v>520</v>
      </c>
      <c r="O47" s="2">
        <v>520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3640</v>
      </c>
      <c r="V47" s="2">
        <v>520</v>
      </c>
      <c r="W47" s="2">
        <v>520</v>
      </c>
      <c r="X47" s="2">
        <v>520</v>
      </c>
      <c r="Y47" s="2">
        <v>520</v>
      </c>
      <c r="Z47" s="2">
        <v>520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</row>
    <row r="48" spans="2:39" ht="15" thickBot="1" x14ac:dyDescent="0.4">
      <c r="B48" s="1"/>
      <c r="C48" s="1" t="s">
        <v>82</v>
      </c>
      <c r="D48" s="1"/>
      <c r="E48" s="1"/>
      <c r="F48" s="1"/>
      <c r="G48" s="5">
        <f t="shared" ref="G48:AM48" si="5">ROUND(SUM(G33:G47),5)</f>
        <v>4090486.61</v>
      </c>
      <c r="H48" s="5">
        <f t="shared" si="5"/>
        <v>4082240.64</v>
      </c>
      <c r="I48" s="5">
        <f t="shared" si="5"/>
        <v>4433354.96</v>
      </c>
      <c r="J48" s="5">
        <f t="shared" si="5"/>
        <v>4035527.52</v>
      </c>
      <c r="K48" s="5">
        <f t="shared" si="5"/>
        <v>4546879.7</v>
      </c>
      <c r="L48" s="5">
        <f t="shared" si="5"/>
        <v>4359598.5599999996</v>
      </c>
      <c r="M48" s="5">
        <f t="shared" si="5"/>
        <v>4044343.95</v>
      </c>
      <c r="N48" s="5">
        <f t="shared" si="5"/>
        <v>5828675.3499999996</v>
      </c>
      <c r="O48" s="5">
        <f t="shared" si="5"/>
        <v>5912178.0599999996</v>
      </c>
      <c r="P48" s="5">
        <f t="shared" si="5"/>
        <v>5552773.5499999998</v>
      </c>
      <c r="Q48" s="5">
        <f t="shared" si="5"/>
        <v>4296311.3499999996</v>
      </c>
      <c r="R48" s="5">
        <f t="shared" si="5"/>
        <v>7048195.3300000001</v>
      </c>
      <c r="S48" s="5">
        <f t="shared" si="5"/>
        <v>6173057.9900000002</v>
      </c>
      <c r="T48" s="5">
        <f t="shared" si="5"/>
        <v>6528606.0199999996</v>
      </c>
      <c r="U48" s="5">
        <f t="shared" si="5"/>
        <v>6620030.6100000003</v>
      </c>
      <c r="V48" s="5">
        <f t="shared" si="5"/>
        <v>6956747.5999999996</v>
      </c>
      <c r="W48" s="5">
        <f t="shared" si="5"/>
        <v>9014596.7400000002</v>
      </c>
      <c r="X48" s="5">
        <f t="shared" si="5"/>
        <v>7958430.6500000004</v>
      </c>
      <c r="Y48" s="5">
        <f t="shared" si="5"/>
        <v>9717882.8100000005</v>
      </c>
      <c r="Z48" s="5">
        <f t="shared" si="5"/>
        <v>12392136.689999999</v>
      </c>
      <c r="AA48" s="5">
        <f t="shared" si="5"/>
        <v>14131531.01</v>
      </c>
      <c r="AB48" s="5">
        <f t="shared" si="5"/>
        <v>14673213.48</v>
      </c>
      <c r="AC48" s="5">
        <f t="shared" si="5"/>
        <v>14584007.189999999</v>
      </c>
      <c r="AD48" s="5">
        <f t="shared" si="5"/>
        <v>23102660.559999999</v>
      </c>
      <c r="AE48" s="5">
        <f t="shared" si="5"/>
        <v>23669091.539999999</v>
      </c>
      <c r="AF48" s="5">
        <f t="shared" si="5"/>
        <v>24009207.969999999</v>
      </c>
      <c r="AG48" s="5">
        <f t="shared" si="5"/>
        <v>24537668.199999999</v>
      </c>
      <c r="AH48" s="5">
        <f t="shared" si="5"/>
        <v>30176070.649999999</v>
      </c>
      <c r="AI48" s="5">
        <f t="shared" si="5"/>
        <v>26770659.920000002</v>
      </c>
      <c r="AJ48" s="5">
        <f t="shared" si="5"/>
        <v>39557428.57</v>
      </c>
      <c r="AK48" s="5">
        <f t="shared" si="5"/>
        <v>40025531.780000001</v>
      </c>
      <c r="AL48" s="5">
        <f t="shared" si="5"/>
        <v>41517867.799999997</v>
      </c>
      <c r="AM48" s="5">
        <f t="shared" si="5"/>
        <v>52495832.329999998</v>
      </c>
    </row>
    <row r="49" spans="1:39" s="7" customFormat="1" ht="15" thickBot="1" x14ac:dyDescent="0.4">
      <c r="A49"/>
      <c r="B49" s="1" t="s">
        <v>83</v>
      </c>
      <c r="C49" s="1"/>
      <c r="D49" s="1"/>
      <c r="E49" s="1"/>
      <c r="F49" s="1"/>
      <c r="G49" s="6">
        <f t="shared" ref="G49:AM49" si="6">ROUND(G2+G19+G32+G48,5)</f>
        <v>11326583.779999999</v>
      </c>
      <c r="H49" s="6">
        <f t="shared" si="6"/>
        <v>9850874.3800000008</v>
      </c>
      <c r="I49" s="6">
        <f t="shared" si="6"/>
        <v>10626602.99</v>
      </c>
      <c r="J49" s="6">
        <f t="shared" si="6"/>
        <v>9188839.5299999993</v>
      </c>
      <c r="K49" s="6">
        <f t="shared" si="6"/>
        <v>10175825.17</v>
      </c>
      <c r="L49" s="6">
        <f t="shared" si="6"/>
        <v>10837111.619999999</v>
      </c>
      <c r="M49" s="6">
        <f t="shared" si="6"/>
        <v>10487475.23</v>
      </c>
      <c r="N49" s="6">
        <f t="shared" si="6"/>
        <v>12705019.25</v>
      </c>
      <c r="O49" s="6">
        <f t="shared" si="6"/>
        <v>12782618.4</v>
      </c>
      <c r="P49" s="6">
        <f t="shared" si="6"/>
        <v>13082593.74</v>
      </c>
      <c r="Q49" s="6">
        <f t="shared" si="6"/>
        <v>15108164.1</v>
      </c>
      <c r="R49" s="6">
        <f t="shared" si="6"/>
        <v>14252609.07</v>
      </c>
      <c r="S49" s="6">
        <f t="shared" si="6"/>
        <v>12902131.49</v>
      </c>
      <c r="T49" s="6">
        <f t="shared" si="6"/>
        <v>14977268.75</v>
      </c>
      <c r="U49" s="6">
        <f t="shared" si="6"/>
        <v>14153777.189999999</v>
      </c>
      <c r="V49" s="6">
        <f t="shared" si="6"/>
        <v>16265225.720000001</v>
      </c>
      <c r="W49" s="6">
        <f t="shared" si="6"/>
        <v>17878940.59</v>
      </c>
      <c r="X49" s="6">
        <f t="shared" si="6"/>
        <v>17480972.649999999</v>
      </c>
      <c r="Y49" s="6">
        <f t="shared" si="6"/>
        <v>18090852.57</v>
      </c>
      <c r="Z49" s="6">
        <f t="shared" si="6"/>
        <v>21488824.370000001</v>
      </c>
      <c r="AA49" s="6">
        <f t="shared" si="6"/>
        <v>23086558.890000001</v>
      </c>
      <c r="AB49" s="6">
        <f t="shared" si="6"/>
        <v>23861015.91</v>
      </c>
      <c r="AC49" s="6">
        <f t="shared" si="6"/>
        <v>27008012.149999999</v>
      </c>
      <c r="AD49" s="6">
        <f t="shared" si="6"/>
        <v>37586738.329999998</v>
      </c>
      <c r="AE49" s="6">
        <f t="shared" si="6"/>
        <v>33779715.82</v>
      </c>
      <c r="AF49" s="6">
        <f t="shared" si="6"/>
        <v>35180233.060000002</v>
      </c>
      <c r="AG49" s="6">
        <f t="shared" si="6"/>
        <v>39099345.420000002</v>
      </c>
      <c r="AH49" s="6">
        <f t="shared" si="6"/>
        <v>43476921.649999999</v>
      </c>
      <c r="AI49" s="6">
        <f t="shared" si="6"/>
        <v>42299898</v>
      </c>
      <c r="AJ49" s="6">
        <f t="shared" si="6"/>
        <v>56791478.189999998</v>
      </c>
      <c r="AK49" s="6">
        <f t="shared" si="6"/>
        <v>58487853.130000003</v>
      </c>
      <c r="AL49" s="6">
        <f t="shared" si="6"/>
        <v>63596810.079999998</v>
      </c>
      <c r="AM49" s="6">
        <f t="shared" si="6"/>
        <v>73173368.260000005</v>
      </c>
    </row>
    <row r="50" spans="1:39" ht="15" thickTop="1" x14ac:dyDescent="0.35">
      <c r="B50" s="1" t="s">
        <v>84</v>
      </c>
      <c r="C50" s="1"/>
      <c r="D50" s="1"/>
      <c r="E50" s="1"/>
      <c r="F50" s="1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1:39" x14ac:dyDescent="0.35">
      <c r="B51" s="1"/>
      <c r="C51" s="1" t="s">
        <v>85</v>
      </c>
      <c r="D51" s="1"/>
      <c r="E51" s="1"/>
      <c r="F51" s="1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1:39" x14ac:dyDescent="0.35">
      <c r="B52" s="1"/>
      <c r="C52" s="1"/>
      <c r="D52" s="1" t="s">
        <v>86</v>
      </c>
      <c r="E52" s="1"/>
      <c r="F52" s="1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39" x14ac:dyDescent="0.35">
      <c r="B53" s="1"/>
      <c r="C53" s="1"/>
      <c r="D53" s="1"/>
      <c r="E53" s="1" t="s">
        <v>87</v>
      </c>
      <c r="F53" s="1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ht="15" thickBot="1" x14ac:dyDescent="0.4">
      <c r="B54" s="1"/>
      <c r="C54" s="1"/>
      <c r="D54" s="1"/>
      <c r="E54" s="1"/>
      <c r="F54" s="1" t="s">
        <v>88</v>
      </c>
      <c r="G54" s="3">
        <v>2830787.92</v>
      </c>
      <c r="H54" s="3">
        <v>2882918.22</v>
      </c>
      <c r="I54" s="3">
        <v>2606263.4300000002</v>
      </c>
      <c r="J54" s="3">
        <v>2095911.73</v>
      </c>
      <c r="K54" s="3">
        <v>2499764.0299999998</v>
      </c>
      <c r="L54" s="3">
        <v>2697468.41</v>
      </c>
      <c r="M54" s="3">
        <v>1601308.09</v>
      </c>
      <c r="N54" s="3">
        <v>3815713.52</v>
      </c>
      <c r="O54" s="3">
        <v>2515299.85</v>
      </c>
      <c r="P54" s="3">
        <v>2234116.35</v>
      </c>
      <c r="Q54" s="3">
        <v>3054988.81</v>
      </c>
      <c r="R54" s="3">
        <v>4434789.0199999996</v>
      </c>
      <c r="S54" s="3">
        <v>4445161.22</v>
      </c>
      <c r="T54" s="3">
        <v>4068430.01</v>
      </c>
      <c r="U54" s="3">
        <v>3660963.42</v>
      </c>
      <c r="V54" s="3">
        <v>3858385.38</v>
      </c>
      <c r="W54" s="3">
        <v>5301099.75</v>
      </c>
      <c r="X54" s="3">
        <v>5296715.88</v>
      </c>
      <c r="Y54" s="3">
        <v>6340369.7999999998</v>
      </c>
      <c r="Z54" s="3">
        <v>7001739.4800000004</v>
      </c>
      <c r="AA54" s="3">
        <v>4210407.93</v>
      </c>
      <c r="AB54" s="3">
        <v>5453347.8099999996</v>
      </c>
      <c r="AC54" s="3">
        <v>5507405.04</v>
      </c>
      <c r="AD54" s="3">
        <v>6168815.25</v>
      </c>
      <c r="AE54" s="3">
        <v>6533800.9800000004</v>
      </c>
      <c r="AF54" s="3">
        <v>7062314.1100000003</v>
      </c>
      <c r="AG54" s="3">
        <v>10043709.41</v>
      </c>
      <c r="AH54" s="3">
        <v>13359085.699999999</v>
      </c>
      <c r="AI54" s="3">
        <v>10230979.359999999</v>
      </c>
      <c r="AJ54" s="3">
        <v>11176111.529999999</v>
      </c>
      <c r="AK54" s="3">
        <v>11020599.49</v>
      </c>
      <c r="AL54" s="3">
        <v>13977508.4</v>
      </c>
      <c r="AM54" s="3">
        <v>13937814.68</v>
      </c>
    </row>
    <row r="55" spans="1:39" x14ac:dyDescent="0.35">
      <c r="B55" s="1"/>
      <c r="C55" s="1"/>
      <c r="D55" s="1"/>
      <c r="E55" s="1" t="s">
        <v>89</v>
      </c>
      <c r="F55" s="1"/>
      <c r="G55" s="2">
        <f t="shared" ref="G55:AM55" si="7">ROUND(SUM(G53:G54),5)</f>
        <v>2830787.92</v>
      </c>
      <c r="H55" s="2">
        <f t="shared" si="7"/>
        <v>2882918.22</v>
      </c>
      <c r="I55" s="2">
        <f t="shared" si="7"/>
        <v>2606263.4300000002</v>
      </c>
      <c r="J55" s="2">
        <f t="shared" si="7"/>
        <v>2095911.73</v>
      </c>
      <c r="K55" s="2">
        <f t="shared" si="7"/>
        <v>2499764.0299999998</v>
      </c>
      <c r="L55" s="2">
        <f t="shared" si="7"/>
        <v>2697468.41</v>
      </c>
      <c r="M55" s="2">
        <f t="shared" si="7"/>
        <v>1601308.09</v>
      </c>
      <c r="N55" s="2">
        <f t="shared" si="7"/>
        <v>3815713.52</v>
      </c>
      <c r="O55" s="2">
        <f t="shared" si="7"/>
        <v>2515299.85</v>
      </c>
      <c r="P55" s="2">
        <f t="shared" si="7"/>
        <v>2234116.35</v>
      </c>
      <c r="Q55" s="2">
        <f t="shared" si="7"/>
        <v>3054988.81</v>
      </c>
      <c r="R55" s="2">
        <f t="shared" si="7"/>
        <v>4434789.0199999996</v>
      </c>
      <c r="S55" s="2">
        <f t="shared" si="7"/>
        <v>4445161.22</v>
      </c>
      <c r="T55" s="2">
        <f t="shared" si="7"/>
        <v>4068430.01</v>
      </c>
      <c r="U55" s="2">
        <f t="shared" si="7"/>
        <v>3660963.42</v>
      </c>
      <c r="V55" s="2">
        <f t="shared" si="7"/>
        <v>3858385.38</v>
      </c>
      <c r="W55" s="2">
        <f t="shared" si="7"/>
        <v>5301099.75</v>
      </c>
      <c r="X55" s="2">
        <f t="shared" si="7"/>
        <v>5296715.88</v>
      </c>
      <c r="Y55" s="2">
        <f t="shared" si="7"/>
        <v>6340369.7999999998</v>
      </c>
      <c r="Z55" s="2">
        <f t="shared" si="7"/>
        <v>7001739.4800000004</v>
      </c>
      <c r="AA55" s="2">
        <f t="shared" si="7"/>
        <v>4210407.93</v>
      </c>
      <c r="AB55" s="2">
        <f t="shared" si="7"/>
        <v>5453347.8099999996</v>
      </c>
      <c r="AC55" s="2">
        <f t="shared" si="7"/>
        <v>5507405.04</v>
      </c>
      <c r="AD55" s="2">
        <f t="shared" si="7"/>
        <v>6168815.25</v>
      </c>
      <c r="AE55" s="2">
        <f t="shared" si="7"/>
        <v>6533800.9800000004</v>
      </c>
      <c r="AF55" s="2">
        <f t="shared" si="7"/>
        <v>7062314.1100000003</v>
      </c>
      <c r="AG55" s="2">
        <f t="shared" si="7"/>
        <v>10043709.41</v>
      </c>
      <c r="AH55" s="2">
        <f t="shared" si="7"/>
        <v>13359085.699999999</v>
      </c>
      <c r="AI55" s="2">
        <f t="shared" si="7"/>
        <v>10230979.359999999</v>
      </c>
      <c r="AJ55" s="2">
        <f t="shared" si="7"/>
        <v>11176111.529999999</v>
      </c>
      <c r="AK55" s="2">
        <f t="shared" si="7"/>
        <v>11020599.49</v>
      </c>
      <c r="AL55" s="2">
        <f t="shared" si="7"/>
        <v>13977508.4</v>
      </c>
      <c r="AM55" s="2">
        <f t="shared" si="7"/>
        <v>13937814.68</v>
      </c>
    </row>
    <row r="56" spans="1:39" x14ac:dyDescent="0.35">
      <c r="B56" s="1"/>
      <c r="C56" s="1"/>
      <c r="D56" s="1"/>
      <c r="E56" s="1" t="s">
        <v>90</v>
      </c>
      <c r="F56" s="1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x14ac:dyDescent="0.35">
      <c r="B57" s="1"/>
      <c r="C57" s="1"/>
      <c r="D57" s="1"/>
      <c r="E57" s="1"/>
      <c r="F57" s="1" t="s">
        <v>91</v>
      </c>
      <c r="G57" s="2">
        <v>199675.59</v>
      </c>
      <c r="H57" s="2">
        <v>235964.64</v>
      </c>
      <c r="I57" s="2">
        <v>203947.08</v>
      </c>
      <c r="J57" s="2">
        <v>195698.06</v>
      </c>
      <c r="K57" s="2">
        <v>212817.44</v>
      </c>
      <c r="L57" s="2">
        <v>234844.89</v>
      </c>
      <c r="M57" s="2">
        <v>201765.46</v>
      </c>
      <c r="N57" s="2">
        <v>239728.83</v>
      </c>
      <c r="O57" s="2">
        <v>254895.59</v>
      </c>
      <c r="P57" s="2">
        <v>302031.76</v>
      </c>
      <c r="Q57" s="2">
        <v>311493.09000000003</v>
      </c>
      <c r="R57" s="2">
        <v>260005.32</v>
      </c>
      <c r="S57" s="2">
        <v>290629.53000000003</v>
      </c>
      <c r="T57" s="2">
        <v>303287.75</v>
      </c>
      <c r="U57" s="2">
        <v>225550.57</v>
      </c>
      <c r="V57" s="2">
        <v>267258.46999999997</v>
      </c>
      <c r="W57" s="2">
        <v>316164.03000000003</v>
      </c>
      <c r="X57" s="2">
        <v>318062.87</v>
      </c>
      <c r="Y57" s="2">
        <v>324638.15999999997</v>
      </c>
      <c r="Z57" s="2">
        <v>326904.38</v>
      </c>
      <c r="AA57" s="2">
        <v>337951.89</v>
      </c>
      <c r="AB57" s="2">
        <v>349120.77</v>
      </c>
      <c r="AC57" s="2">
        <v>320335.78999999998</v>
      </c>
      <c r="AD57" s="2">
        <v>338967.43</v>
      </c>
      <c r="AE57" s="2">
        <v>407095.14</v>
      </c>
      <c r="AF57" s="2">
        <v>393110.88</v>
      </c>
      <c r="AG57" s="2">
        <v>511367.5</v>
      </c>
      <c r="AH57" s="2">
        <v>484576.4</v>
      </c>
      <c r="AI57" s="2">
        <v>443010.65</v>
      </c>
      <c r="AJ57" s="2">
        <v>607614.02</v>
      </c>
      <c r="AK57" s="2">
        <v>591676.32999999996</v>
      </c>
      <c r="AL57" s="2">
        <v>593145.30000000005</v>
      </c>
      <c r="AM57" s="2">
        <v>653974.9</v>
      </c>
    </row>
    <row r="58" spans="1:39" x14ac:dyDescent="0.35">
      <c r="B58" s="1"/>
      <c r="C58" s="1"/>
      <c r="D58" s="1"/>
      <c r="E58" s="1"/>
      <c r="F58" s="1" t="s">
        <v>92</v>
      </c>
      <c r="G58" s="2">
        <v>53225.42</v>
      </c>
      <c r="H58" s="2">
        <v>41677.440000000002</v>
      </c>
      <c r="I58" s="2">
        <v>26418.19</v>
      </c>
      <c r="J58" s="2">
        <v>34300.68</v>
      </c>
      <c r="K58" s="2">
        <v>32188.880000000001</v>
      </c>
      <c r="L58" s="2">
        <v>17529.89</v>
      </c>
      <c r="M58" s="2">
        <v>54167.29</v>
      </c>
      <c r="N58" s="2">
        <v>54508.08</v>
      </c>
      <c r="O58" s="2">
        <v>56013.27</v>
      </c>
      <c r="P58" s="2">
        <v>54629</v>
      </c>
      <c r="Q58" s="2">
        <v>67265.47</v>
      </c>
      <c r="R58" s="2">
        <v>59657.8</v>
      </c>
      <c r="S58" s="2">
        <v>60743.56</v>
      </c>
      <c r="T58" s="2">
        <v>41296.07</v>
      </c>
      <c r="U58" s="2">
        <v>75618.740000000005</v>
      </c>
      <c r="V58" s="2">
        <v>69173.66</v>
      </c>
      <c r="W58" s="2">
        <v>58207.91</v>
      </c>
      <c r="X58" s="2">
        <v>66657.27</v>
      </c>
      <c r="Y58" s="2">
        <v>68958.45</v>
      </c>
      <c r="Z58" s="2">
        <v>70989.7</v>
      </c>
      <c r="AA58" s="2">
        <v>68858.19</v>
      </c>
      <c r="AB58" s="2">
        <v>79201.5</v>
      </c>
      <c r="AC58" s="2">
        <v>63463.37</v>
      </c>
      <c r="AD58" s="2">
        <v>58140.75</v>
      </c>
      <c r="AE58" s="2">
        <v>-13273.31</v>
      </c>
      <c r="AF58" s="2">
        <v>37335.760000000002</v>
      </c>
      <c r="AG58" s="2">
        <v>26400.77</v>
      </c>
      <c r="AH58" s="2">
        <v>46432.69</v>
      </c>
      <c r="AI58" s="2">
        <v>57205.82</v>
      </c>
      <c r="AJ58" s="2">
        <v>80773.289999999994</v>
      </c>
      <c r="AK58" s="2">
        <v>98543.74</v>
      </c>
      <c r="AL58" s="2">
        <v>130434.47</v>
      </c>
      <c r="AM58" s="2">
        <v>141578.85999999999</v>
      </c>
    </row>
    <row r="59" spans="1:39" x14ac:dyDescent="0.35">
      <c r="B59" s="1"/>
      <c r="C59" s="1"/>
      <c r="D59" s="1"/>
      <c r="E59" s="1"/>
      <c r="F59" s="1" t="s">
        <v>93</v>
      </c>
      <c r="G59" s="2">
        <v>128930.19</v>
      </c>
      <c r="H59" s="2">
        <v>121480.67</v>
      </c>
      <c r="I59" s="2">
        <v>101997.43</v>
      </c>
      <c r="J59" s="2">
        <v>124623.65</v>
      </c>
      <c r="K59" s="2">
        <v>127753.42</v>
      </c>
      <c r="L59" s="2">
        <v>57061.42</v>
      </c>
      <c r="M59" s="2">
        <v>77369.42</v>
      </c>
      <c r="N59" s="2">
        <v>52505.05</v>
      </c>
      <c r="O59" s="2">
        <v>76727.94</v>
      </c>
      <c r="P59" s="2">
        <v>109035.75</v>
      </c>
      <c r="Q59" s="2">
        <v>131066.98</v>
      </c>
      <c r="R59" s="2">
        <v>77057.42</v>
      </c>
      <c r="S59" s="2">
        <v>65732.55</v>
      </c>
      <c r="T59" s="2">
        <v>63511.71</v>
      </c>
      <c r="U59" s="2">
        <v>88596.06</v>
      </c>
      <c r="V59" s="2">
        <v>35578.959999999999</v>
      </c>
      <c r="W59" s="2">
        <v>63596.1</v>
      </c>
      <c r="X59" s="2">
        <v>54726.32</v>
      </c>
      <c r="Y59" s="2">
        <v>116330.58</v>
      </c>
      <c r="Z59" s="2">
        <v>85488.66</v>
      </c>
      <c r="AA59" s="2">
        <v>114491.2</v>
      </c>
      <c r="AB59" s="2">
        <v>125260.26</v>
      </c>
      <c r="AC59" s="2">
        <v>133686.85</v>
      </c>
      <c r="AD59" s="2">
        <v>206003.18</v>
      </c>
      <c r="AE59" s="2">
        <v>359595.86</v>
      </c>
      <c r="AF59" s="2">
        <v>2004268.93</v>
      </c>
      <c r="AG59" s="2">
        <v>3141660.18</v>
      </c>
      <c r="AH59" s="2">
        <v>3185427.04</v>
      </c>
      <c r="AI59" s="2">
        <v>4558959.96</v>
      </c>
      <c r="AJ59" s="2">
        <v>7788287.0599999996</v>
      </c>
      <c r="AK59" s="2">
        <v>10424194.619999999</v>
      </c>
      <c r="AL59" s="2">
        <v>10571128.460000001</v>
      </c>
      <c r="AM59" s="2">
        <v>13592475.1</v>
      </c>
    </row>
    <row r="60" spans="1:39" x14ac:dyDescent="0.35">
      <c r="B60" s="1"/>
      <c r="C60" s="1"/>
      <c r="D60" s="1"/>
      <c r="E60" s="1"/>
      <c r="F60" s="1" t="s">
        <v>94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6338.73</v>
      </c>
      <c r="N60" s="2">
        <v>8077.21</v>
      </c>
      <c r="O60" s="2">
        <v>1456.85</v>
      </c>
      <c r="P60" s="2">
        <v>8272.61</v>
      </c>
      <c r="Q60" s="2">
        <v>21446.23</v>
      </c>
      <c r="R60" s="2">
        <v>0</v>
      </c>
      <c r="S60" s="2">
        <v>15268.19</v>
      </c>
      <c r="T60" s="2">
        <v>12328.72</v>
      </c>
      <c r="U60" s="2">
        <v>11863.96</v>
      </c>
      <c r="V60" s="2">
        <v>15656.39</v>
      </c>
      <c r="W60" s="2">
        <v>20109.36</v>
      </c>
      <c r="X60" s="2">
        <v>25111.19</v>
      </c>
      <c r="Y60" s="2">
        <v>23565.93</v>
      </c>
      <c r="Z60" s="2">
        <v>15272.6</v>
      </c>
      <c r="AA60" s="2">
        <v>9973.09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</row>
    <row r="61" spans="1:39" x14ac:dyDescent="0.35">
      <c r="B61" s="1"/>
      <c r="C61" s="1"/>
      <c r="D61" s="1"/>
      <c r="E61" s="1"/>
      <c r="F61" s="1" t="s">
        <v>95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1105.19</v>
      </c>
      <c r="AE61" s="2">
        <v>0</v>
      </c>
      <c r="AF61" s="2">
        <v>-16211.69</v>
      </c>
      <c r="AG61" s="2">
        <v>0</v>
      </c>
      <c r="AH61" s="2">
        <v>0</v>
      </c>
      <c r="AI61" s="2">
        <v>18088.02</v>
      </c>
      <c r="AJ61" s="2">
        <v>18088.02</v>
      </c>
      <c r="AK61" s="2">
        <v>18088</v>
      </c>
      <c r="AL61" s="2">
        <v>18720.43</v>
      </c>
      <c r="AM61" s="2">
        <v>12633.18</v>
      </c>
    </row>
    <row r="62" spans="1:39" x14ac:dyDescent="0.35">
      <c r="B62" s="1"/>
      <c r="C62" s="1"/>
      <c r="D62" s="1"/>
      <c r="E62" s="1"/>
      <c r="F62" s="1" t="s">
        <v>96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4554.67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4312.32</v>
      </c>
      <c r="AB62" s="2">
        <v>0</v>
      </c>
      <c r="AC62" s="2">
        <v>3956.07</v>
      </c>
      <c r="AD62" s="2">
        <v>3956.07</v>
      </c>
      <c r="AE62" s="2">
        <v>7456.07</v>
      </c>
      <c r="AF62" s="2">
        <v>942.65</v>
      </c>
      <c r="AG62" s="2">
        <v>2658.75</v>
      </c>
      <c r="AH62" s="2">
        <v>0</v>
      </c>
      <c r="AI62" s="2">
        <v>0</v>
      </c>
      <c r="AJ62" s="2">
        <v>0</v>
      </c>
      <c r="AK62" s="2">
        <v>5625.42</v>
      </c>
      <c r="AL62" s="2">
        <v>0</v>
      </c>
      <c r="AM62" s="2">
        <v>0</v>
      </c>
    </row>
    <row r="63" spans="1:39" x14ac:dyDescent="0.35">
      <c r="B63" s="1"/>
      <c r="C63" s="1"/>
      <c r="D63" s="1"/>
      <c r="E63" s="1"/>
      <c r="F63" s="1" t="s">
        <v>97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77709.34</v>
      </c>
      <c r="AF63" s="2">
        <v>99311.1</v>
      </c>
      <c r="AG63" s="2">
        <v>74439.5</v>
      </c>
      <c r="AH63" s="2">
        <v>43099.69</v>
      </c>
      <c r="AI63" s="2">
        <v>-40520.01</v>
      </c>
      <c r="AJ63" s="2">
        <v>-2401.9899999999998</v>
      </c>
      <c r="AK63" s="2">
        <v>-40290.300000000003</v>
      </c>
      <c r="AL63" s="2">
        <v>-131504.04999999999</v>
      </c>
      <c r="AM63" s="2">
        <v>-202298.88</v>
      </c>
    </row>
    <row r="64" spans="1:39" x14ac:dyDescent="0.35">
      <c r="B64" s="1"/>
      <c r="C64" s="1"/>
      <c r="D64" s="1"/>
      <c r="E64" s="1"/>
      <c r="F64" s="1" t="s">
        <v>98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923272.21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395737.9</v>
      </c>
      <c r="AC64" s="2">
        <v>411766.9</v>
      </c>
      <c r="AD64" s="2">
        <v>760713.5</v>
      </c>
      <c r="AE64" s="2">
        <v>608887.5</v>
      </c>
      <c r="AF64" s="2">
        <v>1552872.5</v>
      </c>
      <c r="AG64" s="2">
        <v>0</v>
      </c>
      <c r="AH64" s="2">
        <v>786347.98</v>
      </c>
      <c r="AI64" s="2">
        <v>0</v>
      </c>
      <c r="AJ64" s="2">
        <v>417263.98</v>
      </c>
      <c r="AK64" s="2">
        <v>495437.48</v>
      </c>
      <c r="AL64" s="2">
        <v>290779.48</v>
      </c>
      <c r="AM64" s="2">
        <v>0</v>
      </c>
    </row>
    <row r="65" spans="2:39" x14ac:dyDescent="0.35">
      <c r="B65" s="1"/>
      <c r="C65" s="1"/>
      <c r="D65" s="1"/>
      <c r="E65" s="1"/>
      <c r="F65" s="1" t="s">
        <v>99</v>
      </c>
      <c r="G65" s="2">
        <v>2230</v>
      </c>
      <c r="H65" s="2">
        <v>2230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</row>
    <row r="66" spans="2:39" ht="15" thickBot="1" x14ac:dyDescent="0.4">
      <c r="B66" s="1"/>
      <c r="C66" s="1"/>
      <c r="D66" s="1"/>
      <c r="E66" s="1"/>
      <c r="F66" s="1" t="s">
        <v>100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148852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292211</v>
      </c>
      <c r="AE66" s="2">
        <v>292211</v>
      </c>
      <c r="AF66" s="2">
        <v>292211</v>
      </c>
      <c r="AG66" s="2">
        <v>292211</v>
      </c>
      <c r="AH66" s="2">
        <v>292211</v>
      </c>
      <c r="AI66" s="2">
        <v>292211</v>
      </c>
      <c r="AJ66" s="2">
        <v>292211</v>
      </c>
      <c r="AK66" s="2">
        <v>292211</v>
      </c>
      <c r="AL66" s="2">
        <v>292211</v>
      </c>
      <c r="AM66" s="2">
        <v>292211</v>
      </c>
    </row>
    <row r="67" spans="2:39" ht="15" thickBot="1" x14ac:dyDescent="0.4">
      <c r="B67" s="1"/>
      <c r="C67" s="1"/>
      <c r="D67" s="1"/>
      <c r="E67" s="1" t="s">
        <v>101</v>
      </c>
      <c r="F67" s="1"/>
      <c r="G67" s="4">
        <f t="shared" ref="G67:AM67" si="8">ROUND(SUM(G56:G66),5)</f>
        <v>384061.2</v>
      </c>
      <c r="H67" s="4">
        <f t="shared" si="8"/>
        <v>401352.75</v>
      </c>
      <c r="I67" s="4">
        <f t="shared" si="8"/>
        <v>332362.7</v>
      </c>
      <c r="J67" s="4">
        <f t="shared" si="8"/>
        <v>354622.39</v>
      </c>
      <c r="K67" s="4">
        <f t="shared" si="8"/>
        <v>372759.74</v>
      </c>
      <c r="L67" s="4">
        <f t="shared" si="8"/>
        <v>309436.2</v>
      </c>
      <c r="M67" s="4">
        <f t="shared" si="8"/>
        <v>339640.9</v>
      </c>
      <c r="N67" s="4">
        <f t="shared" si="8"/>
        <v>354819.17</v>
      </c>
      <c r="O67" s="4">
        <f t="shared" si="8"/>
        <v>389093.65</v>
      </c>
      <c r="P67" s="4">
        <f t="shared" si="8"/>
        <v>473969.12</v>
      </c>
      <c r="Q67" s="4">
        <f t="shared" si="8"/>
        <v>531271.77</v>
      </c>
      <c r="R67" s="4">
        <f t="shared" si="8"/>
        <v>1468844.75</v>
      </c>
      <c r="S67" s="4">
        <f t="shared" si="8"/>
        <v>432373.83</v>
      </c>
      <c r="T67" s="4">
        <f t="shared" si="8"/>
        <v>420424.25</v>
      </c>
      <c r="U67" s="4">
        <f t="shared" si="8"/>
        <v>406184</v>
      </c>
      <c r="V67" s="4">
        <f t="shared" si="8"/>
        <v>387667.48</v>
      </c>
      <c r="W67" s="4">
        <f t="shared" si="8"/>
        <v>458077.4</v>
      </c>
      <c r="X67" s="4">
        <f t="shared" si="8"/>
        <v>464557.65</v>
      </c>
      <c r="Y67" s="4">
        <f t="shared" si="8"/>
        <v>533493.12</v>
      </c>
      <c r="Z67" s="4">
        <f t="shared" si="8"/>
        <v>498655.34</v>
      </c>
      <c r="AA67" s="4">
        <f t="shared" si="8"/>
        <v>535586.68999999994</v>
      </c>
      <c r="AB67" s="4">
        <f t="shared" si="8"/>
        <v>949320.43</v>
      </c>
      <c r="AC67" s="4">
        <f t="shared" si="8"/>
        <v>933208.98</v>
      </c>
      <c r="AD67" s="4">
        <f t="shared" si="8"/>
        <v>1661097.12</v>
      </c>
      <c r="AE67" s="4">
        <f t="shared" si="8"/>
        <v>1739681.6</v>
      </c>
      <c r="AF67" s="4">
        <f t="shared" si="8"/>
        <v>4363841.13</v>
      </c>
      <c r="AG67" s="4">
        <f t="shared" si="8"/>
        <v>4048737.7</v>
      </c>
      <c r="AH67" s="4">
        <f t="shared" si="8"/>
        <v>4838094.8</v>
      </c>
      <c r="AI67" s="4">
        <f t="shared" si="8"/>
        <v>5328955.4400000004</v>
      </c>
      <c r="AJ67" s="4">
        <f t="shared" si="8"/>
        <v>9201835.3800000008</v>
      </c>
      <c r="AK67" s="4">
        <f t="shared" si="8"/>
        <v>11885486.289999999</v>
      </c>
      <c r="AL67" s="4">
        <f t="shared" si="8"/>
        <v>11764915.09</v>
      </c>
      <c r="AM67" s="4">
        <f t="shared" si="8"/>
        <v>14490574.16</v>
      </c>
    </row>
    <row r="68" spans="2:39" x14ac:dyDescent="0.35">
      <c r="B68" s="1"/>
      <c r="C68" s="1"/>
      <c r="D68" s="1" t="s">
        <v>102</v>
      </c>
      <c r="E68" s="1"/>
      <c r="F68" s="1"/>
      <c r="G68" s="2">
        <f t="shared" ref="G68:AM68" si="9">ROUND(G52+G55+G67,5)</f>
        <v>3214849.12</v>
      </c>
      <c r="H68" s="2">
        <f t="shared" si="9"/>
        <v>3284270.97</v>
      </c>
      <c r="I68" s="2">
        <f t="shared" si="9"/>
        <v>2938626.13</v>
      </c>
      <c r="J68" s="2">
        <f t="shared" si="9"/>
        <v>2450534.12</v>
      </c>
      <c r="K68" s="2">
        <f t="shared" si="9"/>
        <v>2872523.77</v>
      </c>
      <c r="L68" s="2">
        <f t="shared" si="9"/>
        <v>3006904.61</v>
      </c>
      <c r="M68" s="2">
        <f t="shared" si="9"/>
        <v>1940948.99</v>
      </c>
      <c r="N68" s="2">
        <f t="shared" si="9"/>
        <v>4170532.69</v>
      </c>
      <c r="O68" s="2">
        <f t="shared" si="9"/>
        <v>2904393.5</v>
      </c>
      <c r="P68" s="2">
        <f t="shared" si="9"/>
        <v>2708085.47</v>
      </c>
      <c r="Q68" s="2">
        <f t="shared" si="9"/>
        <v>3586260.58</v>
      </c>
      <c r="R68" s="2">
        <f t="shared" si="9"/>
        <v>5903633.7699999996</v>
      </c>
      <c r="S68" s="2">
        <f t="shared" si="9"/>
        <v>4877535.05</v>
      </c>
      <c r="T68" s="2">
        <f t="shared" si="9"/>
        <v>4488854.26</v>
      </c>
      <c r="U68" s="2">
        <f t="shared" si="9"/>
        <v>4067147.42</v>
      </c>
      <c r="V68" s="2">
        <f t="shared" si="9"/>
        <v>4246052.8600000003</v>
      </c>
      <c r="W68" s="2">
        <f t="shared" si="9"/>
        <v>5759177.1500000004</v>
      </c>
      <c r="X68" s="2">
        <f t="shared" si="9"/>
        <v>5761273.5300000003</v>
      </c>
      <c r="Y68" s="2">
        <f t="shared" si="9"/>
        <v>6873862.9199999999</v>
      </c>
      <c r="Z68" s="2">
        <f t="shared" si="9"/>
        <v>7500394.8200000003</v>
      </c>
      <c r="AA68" s="2">
        <f t="shared" si="9"/>
        <v>4745994.62</v>
      </c>
      <c r="AB68" s="2">
        <f t="shared" si="9"/>
        <v>6402668.2400000002</v>
      </c>
      <c r="AC68" s="2">
        <f t="shared" si="9"/>
        <v>6440614.0199999996</v>
      </c>
      <c r="AD68" s="2">
        <f t="shared" si="9"/>
        <v>7829912.3700000001</v>
      </c>
      <c r="AE68" s="2">
        <f t="shared" si="9"/>
        <v>8273482.5800000001</v>
      </c>
      <c r="AF68" s="2">
        <f t="shared" si="9"/>
        <v>11426155.24</v>
      </c>
      <c r="AG68" s="2">
        <f t="shared" si="9"/>
        <v>14092447.109999999</v>
      </c>
      <c r="AH68" s="2">
        <f t="shared" si="9"/>
        <v>18197180.5</v>
      </c>
      <c r="AI68" s="2">
        <f t="shared" si="9"/>
        <v>15559934.800000001</v>
      </c>
      <c r="AJ68" s="2">
        <f t="shared" si="9"/>
        <v>20377946.91</v>
      </c>
      <c r="AK68" s="2">
        <f t="shared" si="9"/>
        <v>22906085.780000001</v>
      </c>
      <c r="AL68" s="2">
        <f t="shared" si="9"/>
        <v>25742423.489999998</v>
      </c>
      <c r="AM68" s="2">
        <f t="shared" si="9"/>
        <v>28428388.84</v>
      </c>
    </row>
    <row r="69" spans="2:39" x14ac:dyDescent="0.35">
      <c r="B69" s="1"/>
      <c r="C69" s="1"/>
      <c r="D69" s="1" t="s">
        <v>103</v>
      </c>
      <c r="E69" s="1"/>
      <c r="F69" s="1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2:39" x14ac:dyDescent="0.35">
      <c r="B70" s="1"/>
      <c r="C70" s="1"/>
      <c r="D70" s="1"/>
      <c r="E70" s="1" t="s">
        <v>104</v>
      </c>
      <c r="F70" s="1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2:39" x14ac:dyDescent="0.35">
      <c r="B71" s="1"/>
      <c r="C71" s="1"/>
      <c r="D71" s="1"/>
      <c r="E71" s="1"/>
      <c r="F71" s="1" t="s">
        <v>105</v>
      </c>
      <c r="G71" s="2">
        <v>-193154.6</v>
      </c>
      <c r="H71" s="2">
        <v>-666154.6</v>
      </c>
      <c r="I71" s="2">
        <v>-716154.6</v>
      </c>
      <c r="J71" s="2">
        <v>-351154.6</v>
      </c>
      <c r="K71" s="2">
        <v>-351154.6</v>
      </c>
      <c r="L71" s="2">
        <v>0</v>
      </c>
      <c r="M71" s="2">
        <v>0</v>
      </c>
      <c r="N71" s="2">
        <v>-250000</v>
      </c>
      <c r="O71" s="2">
        <v>-250000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</row>
    <row r="72" spans="2:39" ht="15" thickBot="1" x14ac:dyDescent="0.4">
      <c r="B72" s="1"/>
      <c r="C72" s="1"/>
      <c r="D72" s="1"/>
      <c r="E72" s="1"/>
      <c r="F72" s="1" t="s">
        <v>106</v>
      </c>
      <c r="G72" s="3">
        <v>7080818.4000000004</v>
      </c>
      <c r="H72" s="3">
        <v>5655612.5300000003</v>
      </c>
      <c r="I72" s="3">
        <v>6429335.4699999997</v>
      </c>
      <c r="J72" s="3">
        <v>5342446.92</v>
      </c>
      <c r="K72" s="3">
        <v>5222036.45</v>
      </c>
      <c r="L72" s="3">
        <v>5695872.8700000001</v>
      </c>
      <c r="M72" s="3">
        <v>6211933.9000000004</v>
      </c>
      <c r="N72" s="3">
        <v>6212318.3399999999</v>
      </c>
      <c r="O72" s="3">
        <v>6211785.3700000001</v>
      </c>
      <c r="P72" s="3">
        <v>7408198.1100000003</v>
      </c>
      <c r="Q72" s="3">
        <v>8238913.3799999999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0</v>
      </c>
    </row>
    <row r="73" spans="2:39" x14ac:dyDescent="0.35">
      <c r="B73" s="1"/>
      <c r="C73" s="1"/>
      <c r="D73" s="1"/>
      <c r="E73" s="1" t="s">
        <v>107</v>
      </c>
      <c r="F73" s="1"/>
      <c r="G73" s="2">
        <f t="shared" ref="G73:AM73" si="10">ROUND(SUM(G70:G72),5)</f>
        <v>6887663.7999999998</v>
      </c>
      <c r="H73" s="2">
        <f t="shared" si="10"/>
        <v>4989457.93</v>
      </c>
      <c r="I73" s="2">
        <f t="shared" si="10"/>
        <v>5713180.8700000001</v>
      </c>
      <c r="J73" s="2">
        <f t="shared" si="10"/>
        <v>4991292.32</v>
      </c>
      <c r="K73" s="2">
        <f t="shared" si="10"/>
        <v>4870881.8499999996</v>
      </c>
      <c r="L73" s="2">
        <f t="shared" si="10"/>
        <v>5695872.8700000001</v>
      </c>
      <c r="M73" s="2">
        <f t="shared" si="10"/>
        <v>6211933.9000000004</v>
      </c>
      <c r="N73" s="2">
        <f t="shared" si="10"/>
        <v>5962318.3399999999</v>
      </c>
      <c r="O73" s="2">
        <f t="shared" si="10"/>
        <v>5961785.3700000001</v>
      </c>
      <c r="P73" s="2">
        <f t="shared" si="10"/>
        <v>7408198.1100000003</v>
      </c>
      <c r="Q73" s="2">
        <f t="shared" si="10"/>
        <v>8238913.3799999999</v>
      </c>
      <c r="R73" s="2">
        <f t="shared" si="10"/>
        <v>0</v>
      </c>
      <c r="S73" s="2">
        <f t="shared" si="10"/>
        <v>0</v>
      </c>
      <c r="T73" s="2">
        <f t="shared" si="10"/>
        <v>0</v>
      </c>
      <c r="U73" s="2">
        <f t="shared" si="10"/>
        <v>0</v>
      </c>
      <c r="V73" s="2">
        <f t="shared" si="10"/>
        <v>0</v>
      </c>
      <c r="W73" s="2">
        <f t="shared" si="10"/>
        <v>0</v>
      </c>
      <c r="X73" s="2">
        <f t="shared" si="10"/>
        <v>0</v>
      </c>
      <c r="Y73" s="2">
        <f t="shared" si="10"/>
        <v>0</v>
      </c>
      <c r="Z73" s="2">
        <f t="shared" si="10"/>
        <v>0</v>
      </c>
      <c r="AA73" s="2">
        <f t="shared" si="10"/>
        <v>0</v>
      </c>
      <c r="AB73" s="2">
        <f t="shared" si="10"/>
        <v>0</v>
      </c>
      <c r="AC73" s="2">
        <f t="shared" si="10"/>
        <v>0</v>
      </c>
      <c r="AD73" s="2">
        <f t="shared" si="10"/>
        <v>0</v>
      </c>
      <c r="AE73" s="2">
        <f t="shared" si="10"/>
        <v>0</v>
      </c>
      <c r="AF73" s="2">
        <f t="shared" si="10"/>
        <v>0</v>
      </c>
      <c r="AG73" s="2">
        <f t="shared" si="10"/>
        <v>0</v>
      </c>
      <c r="AH73" s="2">
        <f t="shared" si="10"/>
        <v>0</v>
      </c>
      <c r="AI73" s="2">
        <f t="shared" si="10"/>
        <v>0</v>
      </c>
      <c r="AJ73" s="2">
        <f t="shared" si="10"/>
        <v>0</v>
      </c>
      <c r="AK73" s="2">
        <f t="shared" si="10"/>
        <v>0</v>
      </c>
      <c r="AL73" s="2">
        <f t="shared" si="10"/>
        <v>0</v>
      </c>
      <c r="AM73" s="2">
        <f t="shared" si="10"/>
        <v>0</v>
      </c>
    </row>
    <row r="74" spans="2:39" x14ac:dyDescent="0.35">
      <c r="B74" s="1"/>
      <c r="C74" s="1"/>
      <c r="D74" s="1"/>
      <c r="E74" s="1" t="s">
        <v>108</v>
      </c>
      <c r="F74" s="1"/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6757471.3399999999</v>
      </c>
      <c r="S74" s="2">
        <v>5954131.2599999998</v>
      </c>
      <c r="T74" s="2">
        <v>7983962.4500000002</v>
      </c>
      <c r="U74" s="2">
        <v>7515711.5</v>
      </c>
      <c r="V74" s="2">
        <v>8952364.4600000009</v>
      </c>
      <c r="W74" s="2">
        <v>8970506.8000000007</v>
      </c>
      <c r="X74" s="2">
        <v>8209724.0300000003</v>
      </c>
      <c r="Y74" s="2">
        <v>6994664.75</v>
      </c>
      <c r="Z74" s="2">
        <v>6906812.1200000001</v>
      </c>
      <c r="AA74" s="2">
        <v>9953787.4299999997</v>
      </c>
      <c r="AB74" s="2">
        <v>9954594.8800000008</v>
      </c>
      <c r="AC74" s="2">
        <v>10003868.16</v>
      </c>
      <c r="AD74" s="2">
        <v>9943868.6199999992</v>
      </c>
      <c r="AE74" s="2">
        <v>9947295.9399999995</v>
      </c>
      <c r="AF74" s="2">
        <v>9937131.7799999993</v>
      </c>
      <c r="AG74" s="2">
        <v>9929676.9499999993</v>
      </c>
      <c r="AH74" s="2">
        <v>9921064.5299999993</v>
      </c>
      <c r="AI74" s="2">
        <v>10026286.609999999</v>
      </c>
      <c r="AJ74" s="2">
        <v>9977580.8100000005</v>
      </c>
      <c r="AK74" s="2">
        <v>9930894.4000000004</v>
      </c>
      <c r="AL74" s="2">
        <v>9984043.2599999998</v>
      </c>
      <c r="AM74" s="2">
        <v>10035404.470000001</v>
      </c>
    </row>
    <row r="75" spans="2:39" x14ac:dyDescent="0.35">
      <c r="B75" s="1"/>
      <c r="C75" s="1"/>
      <c r="D75" s="1"/>
      <c r="E75" s="1" t="s">
        <v>109</v>
      </c>
      <c r="F75" s="1"/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14253287.67</v>
      </c>
      <c r="AE75" s="2">
        <v>9245143.1699999999</v>
      </c>
      <c r="AF75" s="2">
        <v>9245143.1699999999</v>
      </c>
      <c r="AG75" s="2">
        <v>10500852.17</v>
      </c>
      <c r="AH75" s="2">
        <v>10729811.17</v>
      </c>
      <c r="AI75" s="2">
        <v>11989811.17</v>
      </c>
      <c r="AJ75" s="2">
        <v>21660135.170000002</v>
      </c>
      <c r="AK75" s="2">
        <v>20838964.170000002</v>
      </c>
      <c r="AL75" s="2">
        <v>21301926.440000001</v>
      </c>
      <c r="AM75" s="2">
        <v>29750402.460000001</v>
      </c>
    </row>
    <row r="76" spans="2:39" x14ac:dyDescent="0.35">
      <c r="B76" s="1"/>
      <c r="C76" s="1"/>
      <c r="D76" s="1"/>
      <c r="E76" s="1" t="s">
        <v>110</v>
      </c>
      <c r="F76" s="1"/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2200723.29</v>
      </c>
      <c r="AA76" s="2">
        <v>2886234.52</v>
      </c>
      <c r="AB76" s="2">
        <v>1595000</v>
      </c>
      <c r="AC76" s="2">
        <v>5000000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</row>
    <row r="77" spans="2:39" x14ac:dyDescent="0.35">
      <c r="B77" s="1"/>
      <c r="C77" s="1"/>
      <c r="D77" s="1"/>
      <c r="E77" s="1" t="s">
        <v>111</v>
      </c>
      <c r="F77" s="1"/>
      <c r="G77" s="2">
        <v>550000</v>
      </c>
      <c r="H77" s="2">
        <v>550000</v>
      </c>
      <c r="I77" s="2">
        <v>550000</v>
      </c>
      <c r="J77" s="2">
        <v>550000</v>
      </c>
      <c r="K77" s="2">
        <v>550000</v>
      </c>
      <c r="L77" s="2">
        <v>550000</v>
      </c>
      <c r="M77" s="2">
        <v>550000</v>
      </c>
      <c r="N77" s="2">
        <v>550000</v>
      </c>
      <c r="O77" s="2">
        <v>1751500</v>
      </c>
      <c r="P77" s="2">
        <v>550000</v>
      </c>
      <c r="Q77" s="2">
        <v>550000</v>
      </c>
      <c r="R77" s="2">
        <v>550000</v>
      </c>
      <c r="S77" s="2">
        <v>550000</v>
      </c>
      <c r="T77" s="2">
        <v>550000</v>
      </c>
      <c r="U77" s="2">
        <v>550000</v>
      </c>
      <c r="V77" s="2">
        <v>550000</v>
      </c>
      <c r="W77" s="2">
        <v>550000</v>
      </c>
      <c r="X77" s="2">
        <v>550000</v>
      </c>
      <c r="Y77" s="2">
        <v>550000</v>
      </c>
      <c r="Z77" s="2">
        <v>550000</v>
      </c>
      <c r="AA77" s="2">
        <v>550000</v>
      </c>
      <c r="AB77" s="2">
        <v>550000</v>
      </c>
      <c r="AC77" s="2">
        <v>550000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</row>
    <row r="78" spans="2:39" x14ac:dyDescent="0.35">
      <c r="B78" s="1"/>
      <c r="C78" s="1"/>
      <c r="D78" s="1"/>
      <c r="E78" s="1" t="s">
        <v>112</v>
      </c>
      <c r="F78" s="1"/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42681</v>
      </c>
      <c r="S78" s="2">
        <v>42681</v>
      </c>
      <c r="T78" s="2">
        <v>42681</v>
      </c>
      <c r="U78" s="2">
        <v>42681</v>
      </c>
      <c r="V78" s="2">
        <v>42681</v>
      </c>
      <c r="W78" s="2">
        <v>42681</v>
      </c>
      <c r="X78" s="2">
        <v>42681</v>
      </c>
      <c r="Y78" s="2">
        <v>42681</v>
      </c>
      <c r="Z78" s="2">
        <v>42681</v>
      </c>
      <c r="AA78" s="2">
        <v>42681</v>
      </c>
      <c r="AB78" s="2">
        <v>42681</v>
      </c>
      <c r="AC78" s="2">
        <v>42681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</row>
    <row r="79" spans="2:39" ht="15" thickBot="1" x14ac:dyDescent="0.4">
      <c r="B79" s="1"/>
      <c r="C79" s="1"/>
      <c r="D79" s="1"/>
      <c r="E79" s="1" t="s">
        <v>113</v>
      </c>
      <c r="F79" s="1"/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948690</v>
      </c>
      <c r="AE79" s="2">
        <v>948690</v>
      </c>
      <c r="AF79" s="2">
        <v>948690</v>
      </c>
      <c r="AG79" s="2">
        <v>948690</v>
      </c>
      <c r="AH79" s="2">
        <v>948690</v>
      </c>
      <c r="AI79" s="2">
        <v>948690</v>
      </c>
      <c r="AJ79" s="2">
        <v>948690</v>
      </c>
      <c r="AK79" s="2">
        <v>948690</v>
      </c>
      <c r="AL79" s="2">
        <v>1019883.82</v>
      </c>
      <c r="AM79" s="2">
        <v>1019883.82</v>
      </c>
    </row>
    <row r="80" spans="2:39" ht="15" thickBot="1" x14ac:dyDescent="0.4">
      <c r="B80" s="1"/>
      <c r="C80" s="1"/>
      <c r="D80" s="1" t="s">
        <v>114</v>
      </c>
      <c r="E80" s="1"/>
      <c r="F80" s="1"/>
      <c r="G80" s="4">
        <f t="shared" ref="G80:AM80" si="11">ROUND(G69+SUM(G73:G79),5)</f>
        <v>7437663.7999999998</v>
      </c>
      <c r="H80" s="4">
        <f t="shared" si="11"/>
        <v>5539457.9299999997</v>
      </c>
      <c r="I80" s="4">
        <f t="shared" si="11"/>
        <v>6263180.8700000001</v>
      </c>
      <c r="J80" s="4">
        <f t="shared" si="11"/>
        <v>5541292.3200000003</v>
      </c>
      <c r="K80" s="4">
        <f t="shared" si="11"/>
        <v>5420881.8499999996</v>
      </c>
      <c r="L80" s="4">
        <f t="shared" si="11"/>
        <v>6245872.8700000001</v>
      </c>
      <c r="M80" s="4">
        <f t="shared" si="11"/>
        <v>6761933.9000000004</v>
      </c>
      <c r="N80" s="4">
        <f t="shared" si="11"/>
        <v>6512318.3399999999</v>
      </c>
      <c r="O80" s="4">
        <f t="shared" si="11"/>
        <v>7713285.3700000001</v>
      </c>
      <c r="P80" s="4">
        <f t="shared" si="11"/>
        <v>7958198.1100000003</v>
      </c>
      <c r="Q80" s="4">
        <f t="shared" si="11"/>
        <v>8788913.3800000008</v>
      </c>
      <c r="R80" s="4">
        <f t="shared" si="11"/>
        <v>7350152.3399999999</v>
      </c>
      <c r="S80" s="4">
        <f t="shared" si="11"/>
        <v>6546812.2599999998</v>
      </c>
      <c r="T80" s="4">
        <f t="shared" si="11"/>
        <v>8576643.4499999993</v>
      </c>
      <c r="U80" s="4">
        <f t="shared" si="11"/>
        <v>8108392.5</v>
      </c>
      <c r="V80" s="4">
        <f t="shared" si="11"/>
        <v>9545045.4600000009</v>
      </c>
      <c r="W80" s="4">
        <f t="shared" si="11"/>
        <v>9563187.8000000007</v>
      </c>
      <c r="X80" s="4">
        <f t="shared" si="11"/>
        <v>8802405.0299999993</v>
      </c>
      <c r="Y80" s="4">
        <f t="shared" si="11"/>
        <v>7587345.75</v>
      </c>
      <c r="Z80" s="4">
        <f t="shared" si="11"/>
        <v>9700216.4100000001</v>
      </c>
      <c r="AA80" s="4">
        <f t="shared" si="11"/>
        <v>13432702.949999999</v>
      </c>
      <c r="AB80" s="4">
        <f t="shared" si="11"/>
        <v>12142275.880000001</v>
      </c>
      <c r="AC80" s="4">
        <f t="shared" si="11"/>
        <v>15596549.16</v>
      </c>
      <c r="AD80" s="4">
        <f t="shared" si="11"/>
        <v>25145846.289999999</v>
      </c>
      <c r="AE80" s="4">
        <f t="shared" si="11"/>
        <v>20141129.109999999</v>
      </c>
      <c r="AF80" s="4">
        <f t="shared" si="11"/>
        <v>20130964.949999999</v>
      </c>
      <c r="AG80" s="4">
        <f t="shared" si="11"/>
        <v>21379219.120000001</v>
      </c>
      <c r="AH80" s="4">
        <f t="shared" si="11"/>
        <v>21599565.699999999</v>
      </c>
      <c r="AI80" s="4">
        <f t="shared" si="11"/>
        <v>22964787.780000001</v>
      </c>
      <c r="AJ80" s="4">
        <f t="shared" si="11"/>
        <v>32586405.98</v>
      </c>
      <c r="AK80" s="4">
        <f t="shared" si="11"/>
        <v>31718548.57</v>
      </c>
      <c r="AL80" s="4">
        <f t="shared" si="11"/>
        <v>32305853.52</v>
      </c>
      <c r="AM80" s="4">
        <f t="shared" si="11"/>
        <v>40805690.75</v>
      </c>
    </row>
    <row r="81" spans="1:39" x14ac:dyDescent="0.35">
      <c r="B81" s="1"/>
      <c r="C81" s="1" t="s">
        <v>115</v>
      </c>
      <c r="D81" s="1"/>
      <c r="E81" s="1"/>
      <c r="F81" s="1"/>
      <c r="G81" s="2">
        <f t="shared" ref="G81:AM81" si="12">ROUND(G51+G68+G80,5)</f>
        <v>10652512.92</v>
      </c>
      <c r="H81" s="2">
        <f t="shared" si="12"/>
        <v>8823728.9000000004</v>
      </c>
      <c r="I81" s="2">
        <f t="shared" si="12"/>
        <v>9201807</v>
      </c>
      <c r="J81" s="2">
        <f t="shared" si="12"/>
        <v>7991826.4400000004</v>
      </c>
      <c r="K81" s="2">
        <f t="shared" si="12"/>
        <v>8293405.6200000001</v>
      </c>
      <c r="L81" s="2">
        <f t="shared" si="12"/>
        <v>9252777.4800000004</v>
      </c>
      <c r="M81" s="2">
        <f t="shared" si="12"/>
        <v>8702882.8900000006</v>
      </c>
      <c r="N81" s="2">
        <f t="shared" si="12"/>
        <v>10682851.029999999</v>
      </c>
      <c r="O81" s="2">
        <f t="shared" si="12"/>
        <v>10617678.869999999</v>
      </c>
      <c r="P81" s="2">
        <f t="shared" si="12"/>
        <v>10666283.58</v>
      </c>
      <c r="Q81" s="2">
        <f t="shared" si="12"/>
        <v>12375173.960000001</v>
      </c>
      <c r="R81" s="2">
        <f t="shared" si="12"/>
        <v>13253786.109999999</v>
      </c>
      <c r="S81" s="2">
        <f t="shared" si="12"/>
        <v>11424347.310000001</v>
      </c>
      <c r="T81" s="2">
        <f t="shared" si="12"/>
        <v>13065497.710000001</v>
      </c>
      <c r="U81" s="2">
        <f t="shared" si="12"/>
        <v>12175539.92</v>
      </c>
      <c r="V81" s="2">
        <f t="shared" si="12"/>
        <v>13791098.32</v>
      </c>
      <c r="W81" s="2">
        <f t="shared" si="12"/>
        <v>15322364.949999999</v>
      </c>
      <c r="X81" s="2">
        <f t="shared" si="12"/>
        <v>14563678.560000001</v>
      </c>
      <c r="Y81" s="2">
        <f t="shared" si="12"/>
        <v>14461208.67</v>
      </c>
      <c r="Z81" s="2">
        <f t="shared" si="12"/>
        <v>17200611.23</v>
      </c>
      <c r="AA81" s="2">
        <f t="shared" si="12"/>
        <v>18178697.57</v>
      </c>
      <c r="AB81" s="2">
        <f t="shared" si="12"/>
        <v>18544944.120000001</v>
      </c>
      <c r="AC81" s="2">
        <f t="shared" si="12"/>
        <v>22037163.18</v>
      </c>
      <c r="AD81" s="2">
        <f t="shared" si="12"/>
        <v>32975758.66</v>
      </c>
      <c r="AE81" s="2">
        <f t="shared" si="12"/>
        <v>28414611.690000001</v>
      </c>
      <c r="AF81" s="2">
        <f t="shared" si="12"/>
        <v>31557120.190000001</v>
      </c>
      <c r="AG81" s="2">
        <f t="shared" si="12"/>
        <v>35471666.229999997</v>
      </c>
      <c r="AH81" s="2">
        <f t="shared" si="12"/>
        <v>39796746.200000003</v>
      </c>
      <c r="AI81" s="2">
        <f t="shared" si="12"/>
        <v>38524722.579999998</v>
      </c>
      <c r="AJ81" s="2">
        <f t="shared" si="12"/>
        <v>52964352.890000001</v>
      </c>
      <c r="AK81" s="2">
        <f t="shared" si="12"/>
        <v>54624634.350000001</v>
      </c>
      <c r="AL81" s="2">
        <f t="shared" si="12"/>
        <v>58048277.009999998</v>
      </c>
      <c r="AM81" s="2">
        <f t="shared" si="12"/>
        <v>69234079.590000004</v>
      </c>
    </row>
    <row r="82" spans="1:39" x14ac:dyDescent="0.35">
      <c r="B82" s="1"/>
      <c r="C82" s="1" t="s">
        <v>116</v>
      </c>
      <c r="D82" s="1"/>
      <c r="E82" s="1"/>
      <c r="F82" s="1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x14ac:dyDescent="0.35">
      <c r="B83" s="1"/>
      <c r="C83" s="1"/>
      <c r="D83" s="1" t="s">
        <v>117</v>
      </c>
      <c r="E83" s="1"/>
      <c r="F83" s="1"/>
      <c r="G83" s="2">
        <v>834546</v>
      </c>
      <c r="H83" s="2">
        <v>834546</v>
      </c>
      <c r="I83" s="2">
        <v>834546</v>
      </c>
      <c r="J83" s="2">
        <v>834546</v>
      </c>
      <c r="K83" s="2">
        <v>834546</v>
      </c>
      <c r="L83" s="2">
        <v>834546</v>
      </c>
      <c r="M83" s="2">
        <v>834546</v>
      </c>
      <c r="N83" s="2">
        <v>834546</v>
      </c>
      <c r="O83" s="2">
        <v>834546</v>
      </c>
      <c r="P83" s="2">
        <v>834546</v>
      </c>
      <c r="Q83" s="2">
        <v>834546</v>
      </c>
      <c r="R83" s="2">
        <v>834546</v>
      </c>
      <c r="S83" s="2">
        <v>1007887.23</v>
      </c>
      <c r="T83" s="2">
        <v>1007887.23</v>
      </c>
      <c r="U83" s="2">
        <v>1007887.23</v>
      </c>
      <c r="V83" s="2">
        <v>1007887.23</v>
      </c>
      <c r="W83" s="2">
        <v>1007887.23</v>
      </c>
      <c r="X83" s="2">
        <v>1007887.23</v>
      </c>
      <c r="Y83" s="2">
        <v>1007887.23</v>
      </c>
      <c r="Z83" s="2">
        <v>1007887.23</v>
      </c>
      <c r="AA83" s="2">
        <v>1007887.23</v>
      </c>
      <c r="AB83" s="2">
        <v>1007887.23</v>
      </c>
      <c r="AC83" s="2">
        <v>1007887.23</v>
      </c>
      <c r="AD83" s="2">
        <v>1011099.23</v>
      </c>
      <c r="AE83" s="2">
        <v>1914097.07</v>
      </c>
      <c r="AF83" s="2">
        <v>1914097.07</v>
      </c>
      <c r="AG83" s="2">
        <v>1914097.07</v>
      </c>
      <c r="AH83" s="2">
        <v>1914097.07</v>
      </c>
      <c r="AI83" s="2">
        <v>1914097.07</v>
      </c>
      <c r="AJ83" s="2">
        <v>1914097.07</v>
      </c>
      <c r="AK83" s="2">
        <v>1914097.07</v>
      </c>
      <c r="AL83" s="2">
        <v>1914097.07</v>
      </c>
      <c r="AM83" s="2">
        <v>1914097.07</v>
      </c>
    </row>
    <row r="84" spans="1:39" x14ac:dyDescent="0.35">
      <c r="B84" s="1"/>
      <c r="C84" s="1"/>
      <c r="D84" s="1" t="s">
        <v>118</v>
      </c>
      <c r="E84" s="1"/>
      <c r="F84" s="1"/>
      <c r="G84" s="2">
        <v>-541936.03</v>
      </c>
      <c r="H84" s="2">
        <v>-541936.03</v>
      </c>
      <c r="I84" s="2">
        <v>-541936.03</v>
      </c>
      <c r="J84" s="2">
        <v>-541936.03</v>
      </c>
      <c r="K84" s="2">
        <v>-541936.03</v>
      </c>
      <c r="L84" s="2">
        <v>-541936.03</v>
      </c>
      <c r="M84" s="2">
        <v>-541936.03</v>
      </c>
      <c r="N84" s="2">
        <v>-541936.03</v>
      </c>
      <c r="O84" s="2">
        <v>-541936.03</v>
      </c>
      <c r="P84" s="2">
        <v>-541936.03</v>
      </c>
      <c r="Q84" s="2">
        <v>-541936.03</v>
      </c>
      <c r="R84" s="2">
        <v>-541936.03</v>
      </c>
      <c r="S84" s="2">
        <v>-21912.32</v>
      </c>
      <c r="T84" s="2">
        <v>-21912.32</v>
      </c>
      <c r="U84" s="2">
        <v>-21912.32</v>
      </c>
      <c r="V84" s="2">
        <v>-21912.32</v>
      </c>
      <c r="W84" s="2">
        <v>-21912.32</v>
      </c>
      <c r="X84" s="2">
        <v>-21912.32</v>
      </c>
      <c r="Y84" s="2">
        <v>-21912.32</v>
      </c>
      <c r="Z84" s="2">
        <v>-21912.32</v>
      </c>
      <c r="AA84" s="2">
        <v>-21912.32</v>
      </c>
      <c r="AB84" s="2">
        <v>-21912.32</v>
      </c>
      <c r="AC84" s="2">
        <v>-21912.32</v>
      </c>
      <c r="AD84" s="2">
        <v>-12276.32</v>
      </c>
      <c r="AE84" s="2">
        <v>2696717.27</v>
      </c>
      <c r="AF84" s="2">
        <v>2696717.27</v>
      </c>
      <c r="AG84" s="2">
        <v>2696717.27</v>
      </c>
      <c r="AH84" s="2">
        <v>2696717.27</v>
      </c>
      <c r="AI84" s="2">
        <v>2696717.27</v>
      </c>
      <c r="AJ84" s="2">
        <v>2696717.27</v>
      </c>
      <c r="AK84" s="2">
        <v>2696717.27</v>
      </c>
      <c r="AL84" s="2">
        <v>2696717.27</v>
      </c>
      <c r="AM84" s="2">
        <v>2696717.27</v>
      </c>
    </row>
    <row r="85" spans="1:39" x14ac:dyDescent="0.35">
      <c r="B85" s="1"/>
      <c r="C85" s="1"/>
      <c r="D85" s="1" t="s">
        <v>119</v>
      </c>
      <c r="E85" s="1"/>
      <c r="F85" s="1"/>
      <c r="G85" s="2">
        <v>0</v>
      </c>
      <c r="H85" s="2">
        <v>0</v>
      </c>
      <c r="I85" s="2">
        <v>0</v>
      </c>
      <c r="J85" s="2">
        <v>-150000</v>
      </c>
      <c r="K85" s="2">
        <v>-150000</v>
      </c>
      <c r="L85" s="2">
        <v>-250000</v>
      </c>
      <c r="M85" s="2">
        <v>-250000</v>
      </c>
      <c r="N85" s="2">
        <v>-300000</v>
      </c>
      <c r="O85" s="2">
        <v>-300000</v>
      </c>
      <c r="P85" s="2">
        <v>-368750</v>
      </c>
      <c r="Q85" s="2">
        <v>-368750</v>
      </c>
      <c r="R85" s="2">
        <v>-485537.99</v>
      </c>
      <c r="S85" s="2">
        <v>3212.01</v>
      </c>
      <c r="T85" s="2">
        <v>3212.01</v>
      </c>
      <c r="U85" s="2">
        <v>-109287.99</v>
      </c>
      <c r="V85" s="2">
        <v>-109287.99</v>
      </c>
      <c r="W85" s="2">
        <v>-238586.45</v>
      </c>
      <c r="X85" s="2">
        <v>-318911.40999999997</v>
      </c>
      <c r="Y85" s="2">
        <v>-318911.40999999997</v>
      </c>
      <c r="Z85" s="2">
        <v>-318911.40999999997</v>
      </c>
      <c r="AA85" s="2">
        <v>-318911.40999999997</v>
      </c>
      <c r="AB85" s="2">
        <v>-318911.40999999997</v>
      </c>
      <c r="AC85" s="2">
        <v>-518911.41</v>
      </c>
      <c r="AD85" s="2">
        <v>-697123.41</v>
      </c>
      <c r="AE85" s="2">
        <v>-18000</v>
      </c>
      <c r="AF85" s="2">
        <v>-661674.75</v>
      </c>
      <c r="AG85" s="2">
        <v>-996349.54</v>
      </c>
      <c r="AH85" s="2">
        <v>-1155408.24</v>
      </c>
      <c r="AI85" s="2">
        <v>-1385390.73</v>
      </c>
      <c r="AJ85" s="2">
        <v>-1820341.39</v>
      </c>
      <c r="AK85" s="2">
        <v>-2081950.44</v>
      </c>
      <c r="AL85" s="2">
        <v>-2081950.44</v>
      </c>
      <c r="AM85" s="2">
        <v>-2910244.19</v>
      </c>
    </row>
    <row r="86" spans="1:39" x14ac:dyDescent="0.35">
      <c r="B86" s="1"/>
      <c r="C86" s="1"/>
      <c r="D86" s="1" t="s">
        <v>120</v>
      </c>
      <c r="E86" s="1"/>
      <c r="F86" s="1"/>
      <c r="G86" s="2">
        <v>0</v>
      </c>
      <c r="H86" s="2">
        <v>0</v>
      </c>
      <c r="I86" s="2">
        <v>0</v>
      </c>
      <c r="J86" s="2">
        <v>-450000</v>
      </c>
      <c r="K86" s="2">
        <v>-450000</v>
      </c>
      <c r="L86" s="2">
        <v>-750000</v>
      </c>
      <c r="M86" s="2">
        <v>-750000</v>
      </c>
      <c r="N86" s="2">
        <v>-900000</v>
      </c>
      <c r="O86" s="2">
        <v>-900000</v>
      </c>
      <c r="P86" s="2">
        <v>-1106250</v>
      </c>
      <c r="Q86" s="2">
        <v>-1106250</v>
      </c>
      <c r="R86" s="2">
        <v>-1456613.96</v>
      </c>
      <c r="S86" s="2">
        <v>9636.0400000000009</v>
      </c>
      <c r="T86" s="2">
        <v>9636.0400000000009</v>
      </c>
      <c r="U86" s="2">
        <v>-327863.96000000002</v>
      </c>
      <c r="V86" s="2">
        <v>-327863.96000000002</v>
      </c>
      <c r="W86" s="2">
        <v>-715759.34</v>
      </c>
      <c r="X86" s="2">
        <v>-956734.15</v>
      </c>
      <c r="Y86" s="2">
        <v>-956734.15</v>
      </c>
      <c r="Z86" s="2">
        <v>-956734.15</v>
      </c>
      <c r="AA86" s="2">
        <v>-956734.15</v>
      </c>
      <c r="AB86" s="2">
        <v>-956734.15</v>
      </c>
      <c r="AC86" s="2">
        <v>-1556734.15</v>
      </c>
      <c r="AD86" s="2">
        <v>-2091370.15</v>
      </c>
      <c r="AE86" s="2">
        <v>18165.330000000002</v>
      </c>
      <c r="AF86" s="2">
        <v>-1912859.92</v>
      </c>
      <c r="AG86" s="2">
        <v>-2916884.31</v>
      </c>
      <c r="AH86" s="2">
        <v>-3394060.39</v>
      </c>
      <c r="AI86" s="2">
        <v>-4084007.86</v>
      </c>
      <c r="AJ86" s="2">
        <v>-5388859.8499999996</v>
      </c>
      <c r="AK86" s="2">
        <v>-6173687</v>
      </c>
      <c r="AL86" s="2">
        <v>-6173687</v>
      </c>
      <c r="AM86" s="2">
        <v>-8658568.2699999996</v>
      </c>
    </row>
    <row r="87" spans="1:39" x14ac:dyDescent="0.35">
      <c r="B87" s="1"/>
      <c r="C87" s="1"/>
      <c r="D87" s="1" t="s">
        <v>121</v>
      </c>
      <c r="E87" s="1"/>
      <c r="F87" s="1"/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-52200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</row>
    <row r="88" spans="1:39" ht="15" thickBot="1" x14ac:dyDescent="0.4">
      <c r="B88" s="1"/>
      <c r="C88" s="1"/>
      <c r="D88" s="1" t="s">
        <v>0</v>
      </c>
      <c r="E88" s="1"/>
      <c r="F88" s="1"/>
      <c r="G88" s="2">
        <v>381460.89</v>
      </c>
      <c r="H88" s="2">
        <v>734535.51</v>
      </c>
      <c r="I88" s="2">
        <v>1132186.02</v>
      </c>
      <c r="J88" s="2">
        <v>1504403.12</v>
      </c>
      <c r="K88" s="2">
        <v>2189809.58</v>
      </c>
      <c r="L88" s="2">
        <v>2291724.17</v>
      </c>
      <c r="M88" s="2">
        <v>2491982.37</v>
      </c>
      <c r="N88" s="2">
        <v>2929558.25</v>
      </c>
      <c r="O88" s="2">
        <v>3072329.56</v>
      </c>
      <c r="P88" s="2">
        <v>3598700.19</v>
      </c>
      <c r="Q88" s="2">
        <v>3915380.17</v>
      </c>
      <c r="R88" s="2">
        <v>2648364.94</v>
      </c>
      <c r="S88" s="2">
        <v>478961.22</v>
      </c>
      <c r="T88" s="2">
        <v>912948.08</v>
      </c>
      <c r="U88" s="2">
        <v>1429414.31</v>
      </c>
      <c r="V88" s="2">
        <v>1925304.44</v>
      </c>
      <c r="W88" s="2">
        <v>2577146.52</v>
      </c>
      <c r="X88" s="2">
        <v>3206964.74</v>
      </c>
      <c r="Y88" s="2">
        <v>3919314.55</v>
      </c>
      <c r="Z88" s="2">
        <v>4577883.79</v>
      </c>
      <c r="AA88" s="2">
        <v>5197531.97</v>
      </c>
      <c r="AB88" s="2">
        <v>5605742.4400000004</v>
      </c>
      <c r="AC88" s="2">
        <v>6060519.6200000001</v>
      </c>
      <c r="AD88" s="2">
        <v>6400650.3200000003</v>
      </c>
      <c r="AE88" s="2">
        <v>754124.46</v>
      </c>
      <c r="AF88" s="2">
        <v>1586833.2</v>
      </c>
      <c r="AG88" s="2">
        <v>2930098.7</v>
      </c>
      <c r="AH88" s="2">
        <v>3618829.74</v>
      </c>
      <c r="AI88" s="2">
        <v>4633759.67</v>
      </c>
      <c r="AJ88" s="2">
        <v>6425512.2000000002</v>
      </c>
      <c r="AK88" s="2">
        <v>7508041.8799999999</v>
      </c>
      <c r="AL88" s="2">
        <v>9193356.1699999999</v>
      </c>
      <c r="AM88" s="2">
        <v>10897286.789999999</v>
      </c>
    </row>
    <row r="89" spans="1:39" ht="15" thickBot="1" x14ac:dyDescent="0.4">
      <c r="B89" s="1"/>
      <c r="C89" s="1" t="s">
        <v>122</v>
      </c>
      <c r="D89" s="1"/>
      <c r="E89" s="1"/>
      <c r="F89" s="1"/>
      <c r="G89" s="5">
        <f t="shared" ref="G89:AM89" si="13">ROUND(SUM(G82:G88),5)</f>
        <v>674070.86</v>
      </c>
      <c r="H89" s="5">
        <f t="shared" si="13"/>
        <v>1027145.48</v>
      </c>
      <c r="I89" s="5">
        <f t="shared" si="13"/>
        <v>1424795.99</v>
      </c>
      <c r="J89" s="5">
        <f t="shared" si="13"/>
        <v>1197013.0900000001</v>
      </c>
      <c r="K89" s="5">
        <f t="shared" si="13"/>
        <v>1882419.55</v>
      </c>
      <c r="L89" s="5">
        <f t="shared" si="13"/>
        <v>1584334.14</v>
      </c>
      <c r="M89" s="5">
        <f t="shared" si="13"/>
        <v>1784592.34</v>
      </c>
      <c r="N89" s="5">
        <f t="shared" si="13"/>
        <v>2022168.22</v>
      </c>
      <c r="O89" s="5">
        <f t="shared" si="13"/>
        <v>2164939.5299999998</v>
      </c>
      <c r="P89" s="5">
        <f t="shared" si="13"/>
        <v>2416310.16</v>
      </c>
      <c r="Q89" s="5">
        <f t="shared" si="13"/>
        <v>2732990.14</v>
      </c>
      <c r="R89" s="5">
        <f t="shared" si="13"/>
        <v>998822.96</v>
      </c>
      <c r="S89" s="5">
        <f t="shared" si="13"/>
        <v>1477784.18</v>
      </c>
      <c r="T89" s="5">
        <f t="shared" si="13"/>
        <v>1911771.04</v>
      </c>
      <c r="U89" s="5">
        <f t="shared" si="13"/>
        <v>1978237.27</v>
      </c>
      <c r="V89" s="5">
        <f t="shared" si="13"/>
        <v>2474127.4</v>
      </c>
      <c r="W89" s="5">
        <f t="shared" si="13"/>
        <v>2556575.64</v>
      </c>
      <c r="X89" s="5">
        <f t="shared" si="13"/>
        <v>2917294.09</v>
      </c>
      <c r="Y89" s="5">
        <f t="shared" si="13"/>
        <v>3629643.9</v>
      </c>
      <c r="Z89" s="5">
        <f t="shared" si="13"/>
        <v>4288213.1399999997</v>
      </c>
      <c r="AA89" s="5">
        <f t="shared" si="13"/>
        <v>4907861.32</v>
      </c>
      <c r="AB89" s="5">
        <f t="shared" si="13"/>
        <v>5316071.79</v>
      </c>
      <c r="AC89" s="5">
        <f t="shared" si="13"/>
        <v>4970848.97</v>
      </c>
      <c r="AD89" s="5">
        <f t="shared" si="13"/>
        <v>4610979.67</v>
      </c>
      <c r="AE89" s="5">
        <f t="shared" si="13"/>
        <v>5365104.13</v>
      </c>
      <c r="AF89" s="5">
        <f t="shared" si="13"/>
        <v>3623112.87</v>
      </c>
      <c r="AG89" s="5">
        <f t="shared" si="13"/>
        <v>3627679.19</v>
      </c>
      <c r="AH89" s="5">
        <f t="shared" si="13"/>
        <v>3680175.45</v>
      </c>
      <c r="AI89" s="5">
        <f t="shared" si="13"/>
        <v>3775175.42</v>
      </c>
      <c r="AJ89" s="5">
        <f t="shared" si="13"/>
        <v>3827125.3</v>
      </c>
      <c r="AK89" s="5">
        <f t="shared" si="13"/>
        <v>3863218.78</v>
      </c>
      <c r="AL89" s="5">
        <f t="shared" si="13"/>
        <v>5548533.0700000003</v>
      </c>
      <c r="AM89" s="5">
        <f t="shared" si="13"/>
        <v>3939288.67</v>
      </c>
    </row>
    <row r="90" spans="1:39" s="7" customFormat="1" ht="15" thickBot="1" x14ac:dyDescent="0.4">
      <c r="A90"/>
      <c r="B90" s="1" t="s">
        <v>123</v>
      </c>
      <c r="C90" s="1"/>
      <c r="D90" s="1"/>
      <c r="E90" s="1"/>
      <c r="F90" s="1"/>
      <c r="G90" s="6">
        <f t="shared" ref="G90:AM90" si="14">ROUND(G50+G81+G89,5)</f>
        <v>11326583.779999999</v>
      </c>
      <c r="H90" s="6">
        <f t="shared" si="14"/>
        <v>9850874.3800000008</v>
      </c>
      <c r="I90" s="6">
        <f t="shared" si="14"/>
        <v>10626602.99</v>
      </c>
      <c r="J90" s="6">
        <f t="shared" si="14"/>
        <v>9188839.5299999993</v>
      </c>
      <c r="K90" s="6">
        <f t="shared" si="14"/>
        <v>10175825.17</v>
      </c>
      <c r="L90" s="6">
        <f t="shared" si="14"/>
        <v>10837111.619999999</v>
      </c>
      <c r="M90" s="6">
        <f t="shared" si="14"/>
        <v>10487475.23</v>
      </c>
      <c r="N90" s="6">
        <f t="shared" si="14"/>
        <v>12705019.25</v>
      </c>
      <c r="O90" s="6">
        <f t="shared" si="14"/>
        <v>12782618.4</v>
      </c>
      <c r="P90" s="6">
        <f t="shared" si="14"/>
        <v>13082593.74</v>
      </c>
      <c r="Q90" s="6">
        <f t="shared" si="14"/>
        <v>15108164.1</v>
      </c>
      <c r="R90" s="6">
        <f t="shared" si="14"/>
        <v>14252609.07</v>
      </c>
      <c r="S90" s="6">
        <f t="shared" si="14"/>
        <v>12902131.49</v>
      </c>
      <c r="T90" s="6">
        <f t="shared" si="14"/>
        <v>14977268.75</v>
      </c>
      <c r="U90" s="6">
        <f t="shared" si="14"/>
        <v>14153777.189999999</v>
      </c>
      <c r="V90" s="6">
        <f t="shared" si="14"/>
        <v>16265225.720000001</v>
      </c>
      <c r="W90" s="6">
        <f t="shared" si="14"/>
        <v>17878940.59</v>
      </c>
      <c r="X90" s="6">
        <f t="shared" si="14"/>
        <v>17480972.649999999</v>
      </c>
      <c r="Y90" s="6">
        <f t="shared" si="14"/>
        <v>18090852.57</v>
      </c>
      <c r="Z90" s="6">
        <f t="shared" si="14"/>
        <v>21488824.370000001</v>
      </c>
      <c r="AA90" s="6">
        <f t="shared" si="14"/>
        <v>23086558.890000001</v>
      </c>
      <c r="AB90" s="6">
        <f t="shared" si="14"/>
        <v>23861015.91</v>
      </c>
      <c r="AC90" s="6">
        <f t="shared" si="14"/>
        <v>27008012.149999999</v>
      </c>
      <c r="AD90" s="6">
        <f t="shared" si="14"/>
        <v>37586738.329999998</v>
      </c>
      <c r="AE90" s="6">
        <f t="shared" si="14"/>
        <v>33779715.82</v>
      </c>
      <c r="AF90" s="6">
        <f t="shared" si="14"/>
        <v>35180233.060000002</v>
      </c>
      <c r="AG90" s="6">
        <f t="shared" si="14"/>
        <v>39099345.420000002</v>
      </c>
      <c r="AH90" s="6">
        <f t="shared" si="14"/>
        <v>43476921.649999999</v>
      </c>
      <c r="AI90" s="6">
        <f t="shared" si="14"/>
        <v>42299898</v>
      </c>
      <c r="AJ90" s="6">
        <f t="shared" si="14"/>
        <v>56791478.189999998</v>
      </c>
      <c r="AK90" s="6">
        <f t="shared" si="14"/>
        <v>58487853.130000003</v>
      </c>
      <c r="AL90" s="6">
        <f t="shared" si="14"/>
        <v>63596810.079999998</v>
      </c>
      <c r="AM90" s="6">
        <f t="shared" si="14"/>
        <v>73173368.260000005</v>
      </c>
    </row>
    <row r="91" spans="1:39" ht="15" thickTop="1" x14ac:dyDescent="0.35"/>
  </sheetData>
  <pageMargins left="0.7" right="0.7" top="0.75" bottom="0.75" header="0.1" footer="0.3"/>
  <pageSetup orientation="portrait" r:id="rId1"/>
  <headerFooter>
    <oddHeader>&amp;L&amp;"Arial,Bold"&amp;8 10:18 PM
&amp;"Arial,Bold"&amp;8 10/13/24
&amp;"Arial,Bold"&amp;8 Accrual Basis&amp;C&amp;"Arial,Bold"&amp;12 Stratton Aviation, LLC
&amp;"Arial,Bold"&amp;14 Balance Sheet
&amp;"Arial,Bold"&amp;10 As of September 30,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6146" r:id="rId4" name="HEADER">
          <controlPr defaultSize="0" autoLine="0" autoPict="0" r:id="rId5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5</xdr:col>
                <xdr:colOff>0</xdr:colOff>
                <xdr:row>1</xdr:row>
                <xdr:rowOff>12700</xdr:rowOff>
              </to>
            </anchor>
          </controlPr>
        </control>
      </mc:Choice>
      <mc:Fallback>
        <control shapeId="6146" r:id="rId4" name="HEADER"/>
      </mc:Fallback>
    </mc:AlternateContent>
    <mc:AlternateContent xmlns:mc="http://schemas.openxmlformats.org/markup-compatibility/2006">
      <mc:Choice Requires="x14">
        <control shapeId="6145" r:id="rId6" name="FILTER">
          <controlPr defaultSize="0" autoLine="0" autoPict="0" r:id="rId7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5</xdr:col>
                <xdr:colOff>0</xdr:colOff>
                <xdr:row>1</xdr:row>
                <xdr:rowOff>12700</xdr:rowOff>
              </to>
            </anchor>
          </controlPr>
        </control>
      </mc:Choice>
      <mc:Fallback>
        <control shapeId="6145" r:id="rId6" name="FILT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0A251C0528784F89B90EA14F1B5167" ma:contentTypeVersion="6" ma:contentTypeDescription="Create a new document." ma:contentTypeScope="" ma:versionID="77ee6d05febea45e8bbfac9b43af33c4">
  <xsd:schema xmlns:xsd="http://www.w3.org/2001/XMLSchema" xmlns:xs="http://www.w3.org/2001/XMLSchema" xmlns:p="http://schemas.microsoft.com/office/2006/metadata/properties" xmlns:ns2="d1c764d2-ec3c-4bf6-97ab-dc3feba07ea0" xmlns:ns3="fa90647c-a76f-4bd5-a69e-dee904f90ea9" targetNamespace="http://schemas.microsoft.com/office/2006/metadata/properties" ma:root="true" ma:fieldsID="926f427dccb29302460c393543b769ef" ns2:_="" ns3:_="">
    <xsd:import namespace="d1c764d2-ec3c-4bf6-97ab-dc3feba07ea0"/>
    <xsd:import namespace="fa90647c-a76f-4bd5-a69e-dee904f90e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c764d2-ec3c-4bf6-97ab-dc3feba07e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90647c-a76f-4bd5-a69e-dee904f90e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E550C3-549B-421F-9F3D-C5FAAD03BC8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615BB7A-BC01-44FD-888C-EE5F2DCD4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c764d2-ec3c-4bf6-97ab-dc3feba07ea0"/>
    <ds:schemaRef ds:uri="fa90647c-a76f-4bd5-a69e-dee904f90e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1931CE-B5F4-4342-936D-10DD8EEDED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BS Data QB 241013</vt:lpstr>
      <vt:lpstr>Cover!Print_Area</vt:lpstr>
      <vt:lpstr>'BS Data QB 241013'!Print_Titles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Curtin</dc:creator>
  <cp:lastModifiedBy>Paul Curtin</cp:lastModifiedBy>
  <dcterms:created xsi:type="dcterms:W3CDTF">2024-10-13T20:34:57Z</dcterms:created>
  <dcterms:modified xsi:type="dcterms:W3CDTF">2024-10-14T21:33:13Z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0x010100250A251C0528784F89B90EA14F1B5167</vt:lpwstr>
  </property>
</Properties>
</file>